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Master Points" sheetId="1" r:id="rId1"/>
    <sheet name="1_Grattan" sheetId="2" r:id="rId2"/>
    <sheet name="2 Loughrea" sheetId="3" r:id="rId3"/>
    <sheet name="3_Grattan" sheetId="4" r:id="rId4"/>
    <sheet name="5_Grattan" sheetId="5" r:id="rId5"/>
    <sheet name="6_Dangan" sheetId="6" r:id="rId6"/>
    <sheet name="7_Grattan" sheetId="7" r:id="rId7"/>
    <sheet name="4_Loughrea" sheetId="8" r:id="rId8"/>
  </sheets>
  <definedNames>
    <definedName name="_xlnm.Print_Area" localSheetId="0">'Master Points'!$A$1:$O$113</definedName>
    <definedName name="Excel_BuiltIn_Print_Area" localSheetId="0">'Master Points'!$A$20:$N$118</definedName>
    <definedName name="Excel_BuiltIn_Print_Area" localSheetId="2">'2 Loughrea'!$A$1:$G$62</definedName>
  </definedNames>
  <calcPr fullCalcOnLoad="1"/>
</workbook>
</file>

<file path=xl/sharedStrings.xml><?xml version="1.0" encoding="utf-8"?>
<sst xmlns="http://schemas.openxmlformats.org/spreadsheetml/2006/main" count="1762" uniqueCount="299">
  <si>
    <t>Junior</t>
  </si>
  <si>
    <t>Overall</t>
  </si>
  <si>
    <t>Number</t>
  </si>
  <si>
    <t>Name</t>
  </si>
  <si>
    <t>Surname</t>
  </si>
  <si>
    <t>Sex</t>
  </si>
  <si>
    <t>Total (3 Best)</t>
  </si>
  <si>
    <t>Count</t>
  </si>
  <si>
    <t>Volunteer</t>
  </si>
  <si>
    <t>1_Grattan</t>
  </si>
  <si>
    <t>2_Loughrea</t>
  </si>
  <si>
    <t>3_Grattan</t>
  </si>
  <si>
    <t>5_Grattan</t>
  </si>
  <si>
    <t>6_Dangan</t>
  </si>
  <si>
    <t>7_Grattan</t>
  </si>
  <si>
    <t>4_Loughrea</t>
  </si>
  <si>
    <t xml:space="preserve">Emma </t>
  </si>
  <si>
    <t>Boyle</t>
  </si>
  <si>
    <t>F</t>
  </si>
  <si>
    <t>Mollie</t>
  </si>
  <si>
    <t>Foley</t>
  </si>
  <si>
    <t>Heather</t>
  </si>
  <si>
    <t>Connolly</t>
  </si>
  <si>
    <t>Ellen</t>
  </si>
  <si>
    <t>Kennedy</t>
  </si>
  <si>
    <t>Naoise</t>
  </si>
  <si>
    <t>O'Donnell</t>
  </si>
  <si>
    <t>Caron</t>
  </si>
  <si>
    <t>Ryan</t>
  </si>
  <si>
    <t>Fabian</t>
  </si>
  <si>
    <t>Mangan</t>
  </si>
  <si>
    <t>M</t>
  </si>
  <si>
    <t>Luke</t>
  </si>
  <si>
    <t>Burke</t>
  </si>
  <si>
    <t>Liam</t>
  </si>
  <si>
    <t>Kilkenny</t>
  </si>
  <si>
    <t>Geordan</t>
  </si>
  <si>
    <t>Manga</t>
  </si>
  <si>
    <t>Tiernan</t>
  </si>
  <si>
    <t>Ben</t>
  </si>
  <si>
    <t>Senior</t>
  </si>
  <si>
    <t>Total (Vol+4Best)</t>
  </si>
  <si>
    <t>Mary</t>
  </si>
  <si>
    <t>Corless</t>
  </si>
  <si>
    <t>Jane</t>
  </si>
  <si>
    <t>Walsh</t>
  </si>
  <si>
    <t>Sue</t>
  </si>
  <si>
    <t>Redmond</t>
  </si>
  <si>
    <t>Vol</t>
  </si>
  <si>
    <t xml:space="preserve">Deirdre </t>
  </si>
  <si>
    <t>Kelly</t>
  </si>
  <si>
    <t>Fiona</t>
  </si>
  <si>
    <t>Lyons</t>
  </si>
  <si>
    <t>Laura</t>
  </si>
  <si>
    <t>Darby</t>
  </si>
  <si>
    <t>Lynne</t>
  </si>
  <si>
    <t>O'Loughlin</t>
  </si>
  <si>
    <t>Clodagh</t>
  </si>
  <si>
    <t>Lennon</t>
  </si>
  <si>
    <t>Pauline</t>
  </si>
  <si>
    <t>Murray</t>
  </si>
  <si>
    <t xml:space="preserve">Sarah </t>
  </si>
  <si>
    <t>King</t>
  </si>
  <si>
    <t>Brid</t>
  </si>
  <si>
    <t>Galvin</t>
  </si>
  <si>
    <t>Debbie</t>
  </si>
  <si>
    <t>Corcoran</t>
  </si>
  <si>
    <t>Ruth</t>
  </si>
  <si>
    <t>Staunton</t>
  </si>
  <si>
    <t>Marie</t>
  </si>
  <si>
    <t>McMullan</t>
  </si>
  <si>
    <t>Maggie</t>
  </si>
  <si>
    <t>Vahey</t>
  </si>
  <si>
    <t>Eimear</t>
  </si>
  <si>
    <t>Guckian</t>
  </si>
  <si>
    <t>Ciara</t>
  </si>
  <si>
    <t>Beuster</t>
  </si>
  <si>
    <t>Esther</t>
  </si>
  <si>
    <t>Leahy</t>
  </si>
  <si>
    <t>Diana</t>
  </si>
  <si>
    <t>Hogan-Murphy</t>
  </si>
  <si>
    <t>Louise</t>
  </si>
  <si>
    <t>Geoghegan</t>
  </si>
  <si>
    <t>Orla</t>
  </si>
  <si>
    <t>McCluskey</t>
  </si>
  <si>
    <t>Linda</t>
  </si>
  <si>
    <t>Davey</t>
  </si>
  <si>
    <t>Therese</t>
  </si>
  <si>
    <t>Waldron</t>
  </si>
  <si>
    <t>Julie</t>
  </si>
  <si>
    <t>Woods</t>
  </si>
  <si>
    <t xml:space="preserve">Ann </t>
  </si>
  <si>
    <t>Heskin</t>
  </si>
  <si>
    <t>Shiel</t>
  </si>
  <si>
    <t>Katie</t>
  </si>
  <si>
    <t>Devin</t>
  </si>
  <si>
    <t>Fitzgerald</t>
  </si>
  <si>
    <t>Roisin</t>
  </si>
  <si>
    <t>Laurena</t>
  </si>
  <si>
    <t>Holleran</t>
  </si>
  <si>
    <t>Norma</t>
  </si>
  <si>
    <t>Carty</t>
  </si>
  <si>
    <t>Aine</t>
  </si>
  <si>
    <t>Gillespe</t>
  </si>
  <si>
    <t>Niamh</t>
  </si>
  <si>
    <t>Curran</t>
  </si>
  <si>
    <t>f</t>
  </si>
  <si>
    <t>DNF</t>
  </si>
  <si>
    <t>Cara</t>
  </si>
  <si>
    <t>Gleeson</t>
  </si>
  <si>
    <t>Art</t>
  </si>
  <si>
    <t>Naughton</t>
  </si>
  <si>
    <t>Arthur</t>
  </si>
  <si>
    <t>Beades</t>
  </si>
  <si>
    <t>Dominic</t>
  </si>
  <si>
    <t>Sharkey</t>
  </si>
  <si>
    <t>Ger</t>
  </si>
  <si>
    <t>Cuddy</t>
  </si>
  <si>
    <t>Benoit</t>
  </si>
  <si>
    <t>Houeix</t>
  </si>
  <si>
    <t>Micheal</t>
  </si>
  <si>
    <t>Hession</t>
  </si>
  <si>
    <t>David</t>
  </si>
  <si>
    <t>Keaney</t>
  </si>
  <si>
    <t>Conor</t>
  </si>
  <si>
    <t>McMullen</t>
  </si>
  <si>
    <t>Morgan</t>
  </si>
  <si>
    <t>McHugh</t>
  </si>
  <si>
    <t>Sean</t>
  </si>
  <si>
    <t>Pat</t>
  </si>
  <si>
    <t>John</t>
  </si>
  <si>
    <t>O'Carroll</t>
  </si>
  <si>
    <t>Heelan</t>
  </si>
  <si>
    <t>Kevin</t>
  </si>
  <si>
    <t>Lynch</t>
  </si>
  <si>
    <t>Maurice</t>
  </si>
  <si>
    <t>Jim</t>
  </si>
  <si>
    <t>Vaughan</t>
  </si>
  <si>
    <t>Tom</t>
  </si>
  <si>
    <t>Tuohy</t>
  </si>
  <si>
    <t xml:space="preserve">Adrian </t>
  </si>
  <si>
    <t>Fitzmaurice</t>
  </si>
  <si>
    <t>Paul</t>
  </si>
  <si>
    <t>McCarthy</t>
  </si>
  <si>
    <t>Alasdair</t>
  </si>
  <si>
    <t>Conway</t>
  </si>
  <si>
    <t>Brendan</t>
  </si>
  <si>
    <t>McArdle</t>
  </si>
  <si>
    <t>Derek</t>
  </si>
  <si>
    <t>Gallagher</t>
  </si>
  <si>
    <t>Damien</t>
  </si>
  <si>
    <t>Moloney</t>
  </si>
  <si>
    <t>Tomas</t>
  </si>
  <si>
    <t>Ray</t>
  </si>
  <si>
    <t>McLaughlin</t>
  </si>
  <si>
    <t xml:space="preserve">Frank </t>
  </si>
  <si>
    <t>Brian</t>
  </si>
  <si>
    <t xml:space="preserve">Brian </t>
  </si>
  <si>
    <t>Clancy</t>
  </si>
  <si>
    <t>Jason</t>
  </si>
  <si>
    <t>Noel</t>
  </si>
  <si>
    <t>Carrick</t>
  </si>
  <si>
    <t xml:space="preserve">Colm </t>
  </si>
  <si>
    <t>Hawe</t>
  </si>
  <si>
    <t>James</t>
  </si>
  <si>
    <t>Rohan</t>
  </si>
  <si>
    <t>Gerard</t>
  </si>
  <si>
    <t>Clery</t>
  </si>
  <si>
    <t>Brady</t>
  </si>
  <si>
    <t xml:space="preserve">Ross </t>
  </si>
  <si>
    <t>Duggan</t>
  </si>
  <si>
    <t>O'Neill</t>
  </si>
  <si>
    <t>Donnchadh</t>
  </si>
  <si>
    <t>Cormac</t>
  </si>
  <si>
    <t>Gath</t>
  </si>
  <si>
    <t>Andy</t>
  </si>
  <si>
    <t>Ainley</t>
  </si>
  <si>
    <t>Gabriel</t>
  </si>
  <si>
    <t>m</t>
  </si>
  <si>
    <t>Gavin</t>
  </si>
  <si>
    <t>Murphy</t>
  </si>
  <si>
    <t>Peter</t>
  </si>
  <si>
    <t>Strange</t>
  </si>
  <si>
    <t>Waters</t>
  </si>
  <si>
    <t>Ruaidhri</t>
  </si>
  <si>
    <t>Geraghty</t>
  </si>
  <si>
    <t>Rob</t>
  </si>
  <si>
    <t>Rynal</t>
  </si>
  <si>
    <t>Browne</t>
  </si>
  <si>
    <t>Leon</t>
  </si>
  <si>
    <t>Fergus</t>
  </si>
  <si>
    <t>Mullins</t>
  </si>
  <si>
    <t>Dirrane</t>
  </si>
  <si>
    <t>Jonathan</t>
  </si>
  <si>
    <t>Gibson</t>
  </si>
  <si>
    <t>Harry</t>
  </si>
  <si>
    <t>Eoin</t>
  </si>
  <si>
    <t>O'Sullivan</t>
  </si>
  <si>
    <t>Place</t>
  </si>
  <si>
    <t>New Number</t>
  </si>
  <si>
    <t>Swim+R1</t>
  </si>
  <si>
    <t>Run</t>
  </si>
  <si>
    <t>Finish</t>
  </si>
  <si>
    <t>Points</t>
  </si>
  <si>
    <t>DNF 1 Lap @ 24:55</t>
  </si>
  <si>
    <t>DNF T1</t>
  </si>
  <si>
    <t>Volunteer Aqua 1</t>
  </si>
  <si>
    <t>McMullam</t>
  </si>
  <si>
    <t xml:space="preserve">Pat </t>
  </si>
  <si>
    <t>0.31.07</t>
  </si>
  <si>
    <t>0.34.59</t>
  </si>
  <si>
    <t>0.35.52</t>
  </si>
  <si>
    <t>0.36.42</t>
  </si>
  <si>
    <t>Geoghan</t>
  </si>
  <si>
    <t>0.38.24</t>
  </si>
  <si>
    <t>0.38.37</t>
  </si>
  <si>
    <t>0.38.56</t>
  </si>
  <si>
    <t>0.39.50</t>
  </si>
  <si>
    <t>0.41.28</t>
  </si>
  <si>
    <t>0.43.15</t>
  </si>
  <si>
    <t xml:space="preserve">Lynne </t>
  </si>
  <si>
    <t>0.44.00</t>
  </si>
  <si>
    <t>0.44.05</t>
  </si>
  <si>
    <t>0.44.09</t>
  </si>
  <si>
    <t>0.44.48</t>
  </si>
  <si>
    <t>Sarah</t>
  </si>
  <si>
    <t>0.45.13</t>
  </si>
  <si>
    <t>0.46.06</t>
  </si>
  <si>
    <t>0.46.09</t>
  </si>
  <si>
    <t>0.46.55</t>
  </si>
  <si>
    <t>0.48.22</t>
  </si>
  <si>
    <t>0.55.24</t>
  </si>
  <si>
    <t>0.28.03</t>
  </si>
  <si>
    <t>0.30.11</t>
  </si>
  <si>
    <t>0.31.11</t>
  </si>
  <si>
    <t>Tiarnan</t>
  </si>
  <si>
    <t>0.32.15</t>
  </si>
  <si>
    <t>0.32.53</t>
  </si>
  <si>
    <t>0.33.41</t>
  </si>
  <si>
    <t>0.33.50</t>
  </si>
  <si>
    <t>0.34.10</t>
  </si>
  <si>
    <t>0.34.42</t>
  </si>
  <si>
    <t>0.34.54</t>
  </si>
  <si>
    <t>0.35.06</t>
  </si>
  <si>
    <t>0.35.53</t>
  </si>
  <si>
    <t>0.36.02</t>
  </si>
  <si>
    <t>0.36.03</t>
  </si>
  <si>
    <t>0.36.31</t>
  </si>
  <si>
    <t>0.36.41</t>
  </si>
  <si>
    <t>0.36.54</t>
  </si>
  <si>
    <t>0.37.23</t>
  </si>
  <si>
    <t>0.37.27</t>
  </si>
  <si>
    <t>0.37.32</t>
  </si>
  <si>
    <t>0.37.41</t>
  </si>
  <si>
    <t>0.37.56</t>
  </si>
  <si>
    <t>0.38.14</t>
  </si>
  <si>
    <t>0.38.17</t>
  </si>
  <si>
    <t>0.38.23</t>
  </si>
  <si>
    <t>0.38.27</t>
  </si>
  <si>
    <t>0.38.59</t>
  </si>
  <si>
    <t>Adrian</t>
  </si>
  <si>
    <t>0.39.26</t>
  </si>
  <si>
    <t>0.39.37</t>
  </si>
  <si>
    <t>0.41.01</t>
  </si>
  <si>
    <t>0.41.31</t>
  </si>
  <si>
    <t>0.43.40</t>
  </si>
  <si>
    <t>0.44.30</t>
  </si>
  <si>
    <t>0.47.09</t>
  </si>
  <si>
    <t>0.48.28</t>
  </si>
  <si>
    <t>Swim Only</t>
  </si>
  <si>
    <t>Volunteer Aqua 2</t>
  </si>
  <si>
    <t>Staunthon</t>
  </si>
  <si>
    <t>DNF @ Lap 1</t>
  </si>
  <si>
    <t>DNF @ T1</t>
  </si>
  <si>
    <t>Helen</t>
  </si>
  <si>
    <t>Colfer</t>
  </si>
  <si>
    <t>Greaney</t>
  </si>
  <si>
    <t>Jordan</t>
  </si>
  <si>
    <t xml:space="preserve">DNF @ 1 lap 40:16 </t>
  </si>
  <si>
    <t>Majella</t>
  </si>
  <si>
    <t>NiChriochain</t>
  </si>
  <si>
    <t>Finbarr</t>
  </si>
  <si>
    <t>Donagh</t>
  </si>
  <si>
    <t>Declan</t>
  </si>
  <si>
    <t>Mahon</t>
  </si>
  <si>
    <t>Karen</t>
  </si>
  <si>
    <t>Malherbe</t>
  </si>
  <si>
    <t>Swim +T1</t>
  </si>
  <si>
    <t>Pablo</t>
  </si>
  <si>
    <t>Suz</t>
  </si>
  <si>
    <t xml:space="preserve">Eoin </t>
  </si>
  <si>
    <t>McDermott</t>
  </si>
  <si>
    <t xml:space="preserve">James </t>
  </si>
  <si>
    <t>O'Boyle</t>
  </si>
  <si>
    <t>Swim only</t>
  </si>
  <si>
    <t>Siobhan</t>
  </si>
  <si>
    <t>Hannon</t>
  </si>
  <si>
    <t xml:space="preserve">Sean </t>
  </si>
  <si>
    <t xml:space="preserve">Tomas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</si>
</sst>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:SS"/>
  </numFmts>
  <fonts count="5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0" xfId="0" applyNumberFormat="1" applyFont="1" applyAlignment="1">
      <alignment horizontal="right"/>
    </xf>
    <xf numFmtId="164" fontId="0" fillId="0" borderId="0" xfId="0" applyFont="1" applyAlignment="1">
      <alignment horizontal="left"/>
    </xf>
    <xf numFmtId="165" fontId="0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5" fontId="3" fillId="0" borderId="0" xfId="0" applyNumberFormat="1" applyFont="1" applyAlignment="1">
      <alignment horizontal="right"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tabSelected="1" zoomScale="80" zoomScaleNormal="80" workbookViewId="0" topLeftCell="A1">
      <selection activeCell="O113" sqref="O113"/>
    </sheetView>
  </sheetViews>
  <sheetFormatPr defaultColWidth="11.421875" defaultRowHeight="12.75" customHeight="1"/>
  <cols>
    <col min="1" max="1" width="8.28125" style="0" customWidth="1"/>
    <col min="2" max="2" width="9.00390625" style="0" customWidth="1"/>
    <col min="3" max="3" width="11.421875" style="0" customWidth="1"/>
    <col min="4" max="4" width="14.140625" style="0" customWidth="1"/>
    <col min="5" max="5" width="5.28125" style="0" customWidth="1"/>
    <col min="6" max="6" width="17.57421875" style="1" customWidth="1"/>
    <col min="7" max="7" width="7.28125" style="0" customWidth="1"/>
    <col min="8" max="8" width="9.8515625" style="0" customWidth="1"/>
    <col min="9" max="12" width="11.57421875" style="2" customWidth="1"/>
    <col min="13" max="14" width="11.57421875" style="0" customWidth="1"/>
    <col min="15" max="15" width="12.57421875" style="0" customWidth="1"/>
    <col min="16" max="16384" width="11.57421875" style="0" customWidth="1"/>
  </cols>
  <sheetData>
    <row r="1" s="3" customFormat="1" ht="12.75" customHeight="1">
      <c r="A1" s="3" t="s">
        <v>0</v>
      </c>
    </row>
    <row r="2" s="3" customFormat="1" ht="12.75" customHeight="1"/>
    <row r="3" spans="1:15" s="3" customFormat="1" ht="12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</row>
    <row r="4" spans="1:15" ht="14.25" customHeight="1">
      <c r="A4">
        <v>1</v>
      </c>
      <c r="B4">
        <v>952</v>
      </c>
      <c r="C4" t="s">
        <v>16</v>
      </c>
      <c r="D4" t="s">
        <v>17</v>
      </c>
      <c r="E4" t="s">
        <v>18</v>
      </c>
      <c r="F4" s="1">
        <f>J4+L4+N4</f>
        <v>298</v>
      </c>
      <c r="G4">
        <f aca="true" t="shared" si="0" ref="G4:G16">COUNTIF(I4:O4,"&gt;0")</f>
        <v>4</v>
      </c>
      <c r="J4" s="2">
        <v>99</v>
      </c>
      <c r="L4" s="2">
        <f>VLOOKUP(B4,5_Grattan!$B$2:$I$58,8,0)</f>
        <v>99</v>
      </c>
      <c r="M4" s="2">
        <f>VLOOKUP(B4,6_Dangan!$B:$I,8,0)</f>
        <v>99</v>
      </c>
      <c r="N4" s="2">
        <f>VLOOKUP(B4,7_Grattan!$B:$I,8,0)</f>
        <v>100</v>
      </c>
      <c r="O4" s="2"/>
    </row>
    <row r="5" spans="1:15" ht="14.25" customHeight="1">
      <c r="A5">
        <v>2</v>
      </c>
      <c r="B5">
        <v>976</v>
      </c>
      <c r="C5" t="s">
        <v>19</v>
      </c>
      <c r="D5" t="s">
        <v>20</v>
      </c>
      <c r="E5" t="s">
        <v>18</v>
      </c>
      <c r="F5" s="1">
        <f>N5+K5+L5</f>
        <v>291</v>
      </c>
      <c r="G5">
        <f t="shared" si="0"/>
        <v>4</v>
      </c>
      <c r="I5" s="2">
        <v>93</v>
      </c>
      <c r="K5" s="2">
        <v>98</v>
      </c>
      <c r="L5" s="2">
        <f>VLOOKUP(B5,5_Grattan!$B$2:$I$58,8,0)</f>
        <v>95</v>
      </c>
      <c r="M5" s="2"/>
      <c r="N5" s="2">
        <f>VLOOKUP(B5,7_Grattan!$B:$I,8,0)</f>
        <v>98</v>
      </c>
      <c r="O5" s="2" t="str">
        <f>VLOOKUP(B5,4_Loughrea!$B:$I,8,0)</f>
        <v>Vol</v>
      </c>
    </row>
    <row r="6" spans="1:15" ht="14.25" customHeight="1">
      <c r="A6">
        <v>3</v>
      </c>
      <c r="B6">
        <v>948</v>
      </c>
      <c r="C6" t="s">
        <v>21</v>
      </c>
      <c r="D6" t="s">
        <v>22</v>
      </c>
      <c r="E6" t="s">
        <v>18</v>
      </c>
      <c r="F6" s="1">
        <f>M6+O6+K6</f>
        <v>287</v>
      </c>
      <c r="G6">
        <f t="shared" si="0"/>
        <v>5</v>
      </c>
      <c r="J6" s="2">
        <v>92</v>
      </c>
      <c r="K6" s="2">
        <v>94</v>
      </c>
      <c r="L6" s="2">
        <f>VLOOKUP(B6,5_Grattan!$B$2:$I$58,8,0)</f>
        <v>93</v>
      </c>
      <c r="M6" s="2">
        <f>VLOOKUP(B6,6_Dangan!$B:$I,8,0)</f>
        <v>95</v>
      </c>
      <c r="N6" s="2" t="str">
        <f>VLOOKUP(B6,7_Grattan!$B:$I,8,0)</f>
        <v>Vol</v>
      </c>
      <c r="O6" s="2">
        <f>VLOOKUP(B6,4_Loughrea!$B:$I,8,0)</f>
        <v>98</v>
      </c>
    </row>
    <row r="7" spans="1:15" ht="14.25" customHeight="1">
      <c r="A7">
        <v>4</v>
      </c>
      <c r="B7">
        <v>989</v>
      </c>
      <c r="C7" t="s">
        <v>23</v>
      </c>
      <c r="D7" t="s">
        <v>24</v>
      </c>
      <c r="E7" t="s">
        <v>18</v>
      </c>
      <c r="F7" s="1">
        <f>M7+O7+N7</f>
        <v>274</v>
      </c>
      <c r="G7">
        <f t="shared" si="0"/>
        <v>4</v>
      </c>
      <c r="I7" s="2">
        <v>88</v>
      </c>
      <c r="M7" s="2">
        <f>VLOOKUP(B7,6_Dangan!$B:$I,8,0)</f>
        <v>91</v>
      </c>
      <c r="N7" s="2">
        <f>VLOOKUP(B7,7_Grattan!$B:$I,8,0)</f>
        <v>88</v>
      </c>
      <c r="O7" s="2">
        <f>VLOOKUP(B7,4_Loughrea!$B:$I,8,0)</f>
        <v>95</v>
      </c>
    </row>
    <row r="8" spans="1:15" ht="14.25" customHeight="1">
      <c r="A8">
        <v>5</v>
      </c>
      <c r="B8">
        <v>987</v>
      </c>
      <c r="C8" t="s">
        <v>25</v>
      </c>
      <c r="D8" t="s">
        <v>26</v>
      </c>
      <c r="E8" t="s">
        <v>18</v>
      </c>
      <c r="F8" s="1">
        <f aca="true" t="shared" si="1" ref="F8:F9">SUM(H8:O8)</f>
        <v>189</v>
      </c>
      <c r="G8">
        <f t="shared" si="0"/>
        <v>2</v>
      </c>
      <c r="I8" s="2">
        <v>92</v>
      </c>
      <c r="M8" s="2"/>
      <c r="N8" s="2"/>
      <c r="O8" s="2">
        <f>VLOOKUP(B8,4_Loughrea!$B:$I,8,0)</f>
        <v>97</v>
      </c>
    </row>
    <row r="9" spans="1:15" ht="14.25" customHeight="1">
      <c r="A9">
        <v>6</v>
      </c>
      <c r="B9">
        <v>950</v>
      </c>
      <c r="C9" t="s">
        <v>27</v>
      </c>
      <c r="D9" t="s">
        <v>28</v>
      </c>
      <c r="E9" t="s">
        <v>18</v>
      </c>
      <c r="F9" s="1">
        <f t="shared" si="1"/>
        <v>100</v>
      </c>
      <c r="G9">
        <f t="shared" si="0"/>
        <v>1</v>
      </c>
      <c r="J9" s="2">
        <v>100</v>
      </c>
      <c r="M9" s="2"/>
      <c r="N9" s="2"/>
      <c r="O9" s="2"/>
    </row>
    <row r="10" spans="1:15" ht="14.25" customHeight="1">
      <c r="A10">
        <v>1</v>
      </c>
      <c r="B10">
        <v>902</v>
      </c>
      <c r="C10" t="s">
        <v>29</v>
      </c>
      <c r="D10" t="s">
        <v>30</v>
      </c>
      <c r="E10" t="s">
        <v>31</v>
      </c>
      <c r="F10" s="1">
        <f>I10+K10+L10</f>
        <v>300</v>
      </c>
      <c r="G10">
        <f t="shared" si="0"/>
        <v>5</v>
      </c>
      <c r="I10" s="2">
        <v>100</v>
      </c>
      <c r="J10" s="2">
        <v>99</v>
      </c>
      <c r="K10" s="2">
        <v>100</v>
      </c>
      <c r="L10" s="2">
        <f>VLOOKUP(B10,5_Grattan!$B$2:$I$58,8,0)</f>
        <v>100</v>
      </c>
      <c r="M10" s="2" t="str">
        <f>VLOOKUP(B10,6_Dangan!$B:$I,8,0)</f>
        <v>Vol</v>
      </c>
      <c r="N10" s="2"/>
      <c r="O10" s="2">
        <f>VLOOKUP(B10,4_Loughrea!$B:$I,8,0)</f>
        <v>98</v>
      </c>
    </row>
    <row r="11" spans="1:15" ht="14.25" customHeight="1">
      <c r="A11">
        <v>2</v>
      </c>
      <c r="B11">
        <v>947</v>
      </c>
      <c r="C11" t="s">
        <v>32</v>
      </c>
      <c r="D11" t="s">
        <v>33</v>
      </c>
      <c r="E11" t="s">
        <v>31</v>
      </c>
      <c r="F11" s="1">
        <f>SUM(H11:O11)</f>
        <v>293</v>
      </c>
      <c r="G11">
        <f t="shared" si="0"/>
        <v>3</v>
      </c>
      <c r="J11" s="2">
        <v>98</v>
      </c>
      <c r="M11" s="2"/>
      <c r="N11" s="2">
        <f>VLOOKUP(B11,7_Grattan!$B:$I,8,0)</f>
        <v>98</v>
      </c>
      <c r="O11" s="2">
        <f>VLOOKUP(B11,4_Loughrea!$B:$I,8,0)</f>
        <v>97</v>
      </c>
    </row>
    <row r="12" spans="1:15" ht="14.25" customHeight="1">
      <c r="A12">
        <v>3</v>
      </c>
      <c r="B12">
        <v>949</v>
      </c>
      <c r="C12" t="s">
        <v>28</v>
      </c>
      <c r="D12" t="s">
        <v>22</v>
      </c>
      <c r="E12" t="s">
        <v>31</v>
      </c>
      <c r="F12" s="1">
        <f>K12+O12+K12</f>
        <v>288</v>
      </c>
      <c r="G12">
        <f t="shared" si="0"/>
        <v>5</v>
      </c>
      <c r="J12" s="2">
        <v>92</v>
      </c>
      <c r="K12" s="2">
        <v>96</v>
      </c>
      <c r="L12" s="2" t="str">
        <f>VLOOKUP(B12,5_Grattan!$B$2:$I$58,8,0)</f>
        <v>Vol</v>
      </c>
      <c r="M12" s="2">
        <f>VLOOKUP(B12,6_Dangan!$B:$I,8,0)</f>
        <v>95</v>
      </c>
      <c r="N12" s="2">
        <f>VLOOKUP(B12,7_Grattan!$B:$I,8,0)</f>
        <v>94</v>
      </c>
      <c r="O12" s="2">
        <f>VLOOKUP(B12,4_Loughrea!$B:$I,8,0)</f>
        <v>96</v>
      </c>
    </row>
    <row r="13" spans="1:15" ht="14.25" customHeight="1">
      <c r="A13">
        <v>4</v>
      </c>
      <c r="B13">
        <v>912</v>
      </c>
      <c r="C13" t="s">
        <v>34</v>
      </c>
      <c r="D13" t="s">
        <v>35</v>
      </c>
      <c r="E13" t="s">
        <v>31</v>
      </c>
      <c r="F13" s="1">
        <f>N13+K13+I13</f>
        <v>282</v>
      </c>
      <c r="G13">
        <f t="shared" si="0"/>
        <v>4</v>
      </c>
      <c r="I13" s="2">
        <v>86</v>
      </c>
      <c r="K13" s="2">
        <v>97</v>
      </c>
      <c r="L13" s="2">
        <f>VLOOKUP(B13,5_Grattan!$B$2:$I$58,8,0)</f>
        <v>84</v>
      </c>
      <c r="M13" s="2"/>
      <c r="N13" s="2">
        <f>VLOOKUP(B13,7_Grattan!$B:$I,8,0)</f>
        <v>99</v>
      </c>
      <c r="O13" s="2"/>
    </row>
    <row r="14" spans="1:15" ht="14.25" customHeight="1">
      <c r="A14">
        <v>5</v>
      </c>
      <c r="B14">
        <v>1156</v>
      </c>
      <c r="C14" t="s">
        <v>36</v>
      </c>
      <c r="D14" t="s">
        <v>37</v>
      </c>
      <c r="E14" t="s">
        <v>31</v>
      </c>
      <c r="F14" s="1">
        <f aca="true" t="shared" si="2" ref="F14:F16">SUM(H14:O14)</f>
        <v>258</v>
      </c>
      <c r="G14">
        <f t="shared" si="0"/>
        <v>3</v>
      </c>
      <c r="M14" s="2">
        <f>VLOOKUP(B14,6_Dangan!$B:$I,8,0)</f>
        <v>86</v>
      </c>
      <c r="N14" s="2">
        <f>VLOOKUP(B14,7_Grattan!$B:$I,8,0)</f>
        <v>84</v>
      </c>
      <c r="O14" s="2">
        <f>VLOOKUP(B14,4_Loughrea!$B:$I,8,0)</f>
        <v>88</v>
      </c>
    </row>
    <row r="15" spans="1:15" ht="14.25" customHeight="1">
      <c r="A15">
        <v>6</v>
      </c>
      <c r="B15">
        <v>978</v>
      </c>
      <c r="C15" t="s">
        <v>38</v>
      </c>
      <c r="D15" t="s">
        <v>33</v>
      </c>
      <c r="E15" t="s">
        <v>31</v>
      </c>
      <c r="F15" s="1">
        <f t="shared" si="2"/>
        <v>195</v>
      </c>
      <c r="G15">
        <f t="shared" si="0"/>
        <v>2</v>
      </c>
      <c r="I15" s="2">
        <v>98</v>
      </c>
      <c r="J15" s="2">
        <v>97</v>
      </c>
      <c r="M15" s="2"/>
      <c r="N15" s="2"/>
      <c r="O15" s="2"/>
    </row>
    <row r="16" spans="1:15" ht="14.25" customHeight="1">
      <c r="A16">
        <v>7</v>
      </c>
      <c r="B16">
        <v>953</v>
      </c>
      <c r="C16" t="s">
        <v>39</v>
      </c>
      <c r="D16" t="s">
        <v>28</v>
      </c>
      <c r="E16" t="s">
        <v>31</v>
      </c>
      <c r="F16" s="1">
        <f t="shared" si="2"/>
        <v>100</v>
      </c>
      <c r="G16">
        <f t="shared" si="0"/>
        <v>1</v>
      </c>
      <c r="J16" s="2">
        <v>100</v>
      </c>
      <c r="M16" s="2"/>
      <c r="N16" s="2"/>
      <c r="O16" s="2"/>
    </row>
    <row r="17" s="3" customFormat="1" ht="12.75" customHeight="1"/>
    <row r="18" s="3" customFormat="1" ht="12.75" customHeight="1">
      <c r="A18" s="3" t="s">
        <v>40</v>
      </c>
    </row>
    <row r="19" s="3" customFormat="1" ht="12.75" customHeight="1"/>
    <row r="20" spans="1:15" s="3" customFormat="1" ht="14.25" customHeight="1">
      <c r="A20" s="3" t="s">
        <v>1</v>
      </c>
      <c r="B20" s="3" t="s">
        <v>2</v>
      </c>
      <c r="C20" s="3" t="s">
        <v>3</v>
      </c>
      <c r="D20" s="3" t="s">
        <v>4</v>
      </c>
      <c r="E20" s="3" t="s">
        <v>5</v>
      </c>
      <c r="F20" s="3" t="s">
        <v>41</v>
      </c>
      <c r="G20" s="3" t="s">
        <v>7</v>
      </c>
      <c r="H20" s="3" t="s">
        <v>8</v>
      </c>
      <c r="I20" s="3" t="s">
        <v>9</v>
      </c>
      <c r="J20" s="3" t="s">
        <v>10</v>
      </c>
      <c r="K20" s="3" t="s">
        <v>11</v>
      </c>
      <c r="L20" s="3" t="s">
        <v>12</v>
      </c>
      <c r="M20" s="3" t="s">
        <v>13</v>
      </c>
      <c r="N20" s="3" t="s">
        <v>14</v>
      </c>
      <c r="O20" s="3" t="s">
        <v>15</v>
      </c>
    </row>
    <row r="21" spans="1:15" ht="14.25" customHeight="1">
      <c r="A21">
        <v>1</v>
      </c>
      <c r="B21">
        <v>993</v>
      </c>
      <c r="C21" t="s">
        <v>42</v>
      </c>
      <c r="D21" t="s">
        <v>43</v>
      </c>
      <c r="E21" t="s">
        <v>18</v>
      </c>
      <c r="F21" s="1">
        <f aca="true" t="shared" si="3" ref="F21:F24">SUM(H21:O21)</f>
        <v>900</v>
      </c>
      <c r="G21">
        <f aca="true" t="shared" si="4" ref="G21:G54">COUNTIF(I21:O21,"&gt;0")</f>
        <v>4</v>
      </c>
      <c r="H21">
        <f aca="true" t="shared" si="5" ref="H21:H54">IF(COUNTIF(I21:O21,"Vol")&gt;0,500,"")</f>
        <v>500</v>
      </c>
      <c r="I21" s="2">
        <v>100</v>
      </c>
      <c r="L21" s="2">
        <f>VLOOKUP(B21,5_Grattan!$B$2:$I$58,8,0)</f>
        <v>100</v>
      </c>
      <c r="M21" s="2">
        <f>VLOOKUP(B21,6_Dangan!$B:$I,8,0)</f>
        <v>100</v>
      </c>
      <c r="N21" s="2">
        <f>VLOOKUP(B21,7_Grattan!$B:$I,8,0)</f>
        <v>0</v>
      </c>
      <c r="O21" s="2">
        <f>VLOOKUP(B21,4_Loughrea!$B:$I,8,0)</f>
        <v>100</v>
      </c>
    </row>
    <row r="22" spans="1:15" ht="14.25" customHeight="1">
      <c r="A22">
        <v>2</v>
      </c>
      <c r="B22">
        <v>907</v>
      </c>
      <c r="C22" t="s">
        <v>44</v>
      </c>
      <c r="D22" t="s">
        <v>45</v>
      </c>
      <c r="E22" t="s">
        <v>18</v>
      </c>
      <c r="F22" s="1">
        <f t="shared" si="3"/>
        <v>894</v>
      </c>
      <c r="G22">
        <f t="shared" si="4"/>
        <v>4</v>
      </c>
      <c r="H22">
        <f t="shared" si="5"/>
        <v>500</v>
      </c>
      <c r="I22" s="2">
        <v>99</v>
      </c>
      <c r="J22" s="2">
        <v>98</v>
      </c>
      <c r="L22" s="2">
        <f>VLOOKUP(B22,5_Grattan!$B$2:$I$58,8,0)</f>
        <v>98</v>
      </c>
      <c r="M22" s="2">
        <f>VLOOKUP(B22,6_Dangan!$B:$I,8,0)</f>
        <v>0</v>
      </c>
      <c r="N22" s="2">
        <f>VLOOKUP(B22,7_Grattan!$B:$I,8,0)</f>
        <v>99</v>
      </c>
      <c r="O22" s="2"/>
    </row>
    <row r="23" spans="1:15" ht="14.25" customHeight="1">
      <c r="A23">
        <v>3</v>
      </c>
      <c r="B23">
        <v>977</v>
      </c>
      <c r="C23" t="s">
        <v>46</v>
      </c>
      <c r="D23" t="s">
        <v>47</v>
      </c>
      <c r="E23" t="s">
        <v>18</v>
      </c>
      <c r="F23" s="1">
        <f t="shared" si="3"/>
        <v>888</v>
      </c>
      <c r="G23">
        <f t="shared" si="4"/>
        <v>4</v>
      </c>
      <c r="H23">
        <f t="shared" si="5"/>
        <v>500</v>
      </c>
      <c r="I23" s="2" t="s">
        <v>48</v>
      </c>
      <c r="K23" s="2">
        <v>99</v>
      </c>
      <c r="L23" s="2">
        <f>VLOOKUP(B23,5_Grattan!$B$2:$I$58,8,0)</f>
        <v>97</v>
      </c>
      <c r="M23" s="2"/>
      <c r="N23" s="2">
        <f>VLOOKUP(B23,7_Grattan!$B:$I,8,0)</f>
        <v>93</v>
      </c>
      <c r="O23" s="2">
        <f>VLOOKUP(B23,4_Loughrea!$B:$I,8,0)</f>
        <v>99</v>
      </c>
    </row>
    <row r="24" spans="1:15" ht="14.25" customHeight="1">
      <c r="A24">
        <v>4</v>
      </c>
      <c r="B24">
        <v>994</v>
      </c>
      <c r="C24" t="s">
        <v>49</v>
      </c>
      <c r="D24" t="s">
        <v>50</v>
      </c>
      <c r="E24" t="s">
        <v>18</v>
      </c>
      <c r="F24" s="1">
        <f t="shared" si="3"/>
        <v>887</v>
      </c>
      <c r="G24">
        <f t="shared" si="4"/>
        <v>4</v>
      </c>
      <c r="H24">
        <f t="shared" si="5"/>
        <v>500</v>
      </c>
      <c r="I24" s="2">
        <v>96</v>
      </c>
      <c r="K24" s="2">
        <v>97</v>
      </c>
      <c r="L24" s="2">
        <f>VLOOKUP(B24,5_Grattan!$B$2:$I$58,8,0)</f>
        <v>0</v>
      </c>
      <c r="M24" s="2">
        <f>VLOOKUP(B24,6_Dangan!$B:$I,8,0)</f>
        <v>98</v>
      </c>
      <c r="N24" s="2">
        <f>VLOOKUP(B24,7_Grattan!$B:$I,8,0)</f>
        <v>96</v>
      </c>
      <c r="O24" s="2"/>
    </row>
    <row r="25" spans="1:15" ht="14.25" customHeight="1">
      <c r="A25">
        <v>5</v>
      </c>
      <c r="B25">
        <v>909</v>
      </c>
      <c r="C25" t="s">
        <v>51</v>
      </c>
      <c r="D25" t="s">
        <v>52</v>
      </c>
      <c r="E25" t="s">
        <v>18</v>
      </c>
      <c r="F25" s="1">
        <f>SUM(H25:O25)-I25</f>
        <v>878</v>
      </c>
      <c r="G25">
        <f t="shared" si="4"/>
        <v>5</v>
      </c>
      <c r="H25">
        <f t="shared" si="5"/>
        <v>500</v>
      </c>
      <c r="I25" s="2">
        <v>94</v>
      </c>
      <c r="J25" s="2">
        <v>94</v>
      </c>
      <c r="K25" s="2" t="s">
        <v>48</v>
      </c>
      <c r="L25" s="2">
        <f>VLOOKUP(B25,5_Grattan!$B$2:$I$58,8,0)</f>
        <v>94</v>
      </c>
      <c r="M25" s="2">
        <f>VLOOKUP(B25,6_Dangan!$B:$I,8,0)</f>
        <v>96</v>
      </c>
      <c r="N25" s="2">
        <f>VLOOKUP(B25,7_Grattan!$B:$I,8,0)</f>
        <v>94</v>
      </c>
      <c r="O25" s="2"/>
    </row>
    <row r="26" spans="1:15" ht="14.25" customHeight="1">
      <c r="A26">
        <v>6</v>
      </c>
      <c r="B26">
        <v>960</v>
      </c>
      <c r="C26" t="s">
        <v>53</v>
      </c>
      <c r="D26" t="s">
        <v>54</v>
      </c>
      <c r="E26" t="s">
        <v>18</v>
      </c>
      <c r="F26" s="1">
        <f aca="true" t="shared" si="6" ref="F26:F27">SUM(H26:O26)</f>
        <v>866</v>
      </c>
      <c r="G26">
        <f t="shared" si="4"/>
        <v>4</v>
      </c>
      <c r="H26">
        <f t="shared" si="5"/>
        <v>500</v>
      </c>
      <c r="I26" s="2" t="s">
        <v>48</v>
      </c>
      <c r="K26" s="2">
        <v>92</v>
      </c>
      <c r="L26" s="2">
        <f>VLOOKUP(B26,5_Grattan!$B$2:$I$58,8,0)</f>
        <v>90</v>
      </c>
      <c r="M26" s="2">
        <f>VLOOKUP(B26,6_Dangan!$B:$I,8,0)</f>
        <v>93</v>
      </c>
      <c r="N26" s="2">
        <f>VLOOKUP(B26,7_Grattan!$B:$I,8,0)</f>
        <v>91</v>
      </c>
      <c r="O26" s="2"/>
    </row>
    <row r="27" spans="1:15" ht="14.25" customHeight="1">
      <c r="A27">
        <v>7</v>
      </c>
      <c r="B27">
        <v>980</v>
      </c>
      <c r="C27" t="s">
        <v>55</v>
      </c>
      <c r="D27" t="s">
        <v>56</v>
      </c>
      <c r="E27" t="s">
        <v>18</v>
      </c>
      <c r="F27" s="1">
        <f t="shared" si="6"/>
        <v>862</v>
      </c>
      <c r="G27">
        <f t="shared" si="4"/>
        <v>4</v>
      </c>
      <c r="H27">
        <f t="shared" si="5"/>
        <v>500</v>
      </c>
      <c r="I27" s="2">
        <v>89</v>
      </c>
      <c r="J27" s="2">
        <v>90</v>
      </c>
      <c r="L27" s="2">
        <f>VLOOKUP(B27,5_Grattan!$B$2:$I$58,8,0)</f>
        <v>91</v>
      </c>
      <c r="M27" s="2">
        <f>VLOOKUP(B27,6_Dangan!$B:$I,8,0)</f>
        <v>92</v>
      </c>
      <c r="N27" s="2">
        <f>VLOOKUP(B27,7_Grattan!$B:$I,8,0)</f>
        <v>0</v>
      </c>
      <c r="O27" s="2"/>
    </row>
    <row r="28" spans="1:15" ht="14.25" customHeight="1">
      <c r="A28">
        <v>8</v>
      </c>
      <c r="B28">
        <v>930</v>
      </c>
      <c r="C28" t="s">
        <v>57</v>
      </c>
      <c r="D28" t="s">
        <v>58</v>
      </c>
      <c r="E28" t="s">
        <v>18</v>
      </c>
      <c r="F28" s="1">
        <f aca="true" t="shared" si="7" ref="F28:F29">SUM(H28:O28)-I28</f>
        <v>860</v>
      </c>
      <c r="G28">
        <f t="shared" si="4"/>
        <v>5</v>
      </c>
      <c r="H28">
        <f t="shared" si="5"/>
        <v>500</v>
      </c>
      <c r="I28" s="2">
        <v>86</v>
      </c>
      <c r="K28" s="2">
        <v>91</v>
      </c>
      <c r="L28" s="2">
        <f>VLOOKUP(B28,5_Grattan!$B$2:$I$58,8,0)</f>
        <v>89</v>
      </c>
      <c r="M28" s="2">
        <f>VLOOKUP(B28,6_Dangan!$B:$I,8,0)</f>
        <v>0</v>
      </c>
      <c r="N28" s="2">
        <f>VLOOKUP(B28,7_Grattan!$B:$I,8,0)</f>
        <v>86</v>
      </c>
      <c r="O28" s="2">
        <f>VLOOKUP(B28,4_Loughrea!$B:$I,8,0)</f>
        <v>94</v>
      </c>
    </row>
    <row r="29" spans="1:15" ht="14.25" customHeight="1">
      <c r="A29">
        <v>9</v>
      </c>
      <c r="B29">
        <v>992</v>
      </c>
      <c r="C29" t="s">
        <v>59</v>
      </c>
      <c r="D29" t="s">
        <v>60</v>
      </c>
      <c r="E29" t="s">
        <v>18</v>
      </c>
      <c r="F29" s="1">
        <f t="shared" si="7"/>
        <v>858</v>
      </c>
      <c r="G29">
        <f t="shared" si="4"/>
        <v>5</v>
      </c>
      <c r="H29">
        <f t="shared" si="5"/>
        <v>500</v>
      </c>
      <c r="I29" s="2">
        <v>87</v>
      </c>
      <c r="J29" s="2">
        <v>89</v>
      </c>
      <c r="K29" s="2">
        <v>90</v>
      </c>
      <c r="L29" s="2">
        <f>VLOOKUP(B29,5_Grattan!$B$2:$I$58,8,0)</f>
        <v>0</v>
      </c>
      <c r="M29" s="2">
        <f>VLOOKUP(B29,6_Dangan!$B:$I,8,0)</f>
        <v>90</v>
      </c>
      <c r="N29" s="2">
        <f>VLOOKUP(B29,7_Grattan!$B:$I,8,0)</f>
        <v>89</v>
      </c>
      <c r="O29" s="2"/>
    </row>
    <row r="30" spans="1:15" ht="14.25" customHeight="1">
      <c r="A30">
        <v>10</v>
      </c>
      <c r="B30">
        <v>969</v>
      </c>
      <c r="C30" t="s">
        <v>61</v>
      </c>
      <c r="D30" t="s">
        <v>62</v>
      </c>
      <c r="E30" t="s">
        <v>18</v>
      </c>
      <c r="F30" s="1">
        <f>SUM(H30:O30)-I30-J30</f>
        <v>856</v>
      </c>
      <c r="G30">
        <f t="shared" si="4"/>
        <v>6</v>
      </c>
      <c r="H30">
        <f t="shared" si="5"/>
        <v>500</v>
      </c>
      <c r="I30" s="2">
        <v>84</v>
      </c>
      <c r="J30" s="2">
        <v>86</v>
      </c>
      <c r="K30" s="2">
        <v>88</v>
      </c>
      <c r="L30" s="2">
        <f>VLOOKUP(B30,5_Grattan!$B$2:$I$58,8,0)</f>
        <v>88</v>
      </c>
      <c r="M30" s="2">
        <f>VLOOKUP(B30,6_Dangan!$B:$I,8,0)</f>
        <v>0</v>
      </c>
      <c r="N30" s="2">
        <f>VLOOKUP(B30,7_Grattan!$B:$I,8,0)</f>
        <v>87</v>
      </c>
      <c r="O30" s="2">
        <f>VLOOKUP(B30,4_Loughrea!$B:$I,8,0)</f>
        <v>93</v>
      </c>
    </row>
    <row r="31" spans="1:15" ht="14.25" customHeight="1">
      <c r="A31">
        <v>11</v>
      </c>
      <c r="B31">
        <v>905</v>
      </c>
      <c r="C31" t="s">
        <v>63</v>
      </c>
      <c r="D31" t="s">
        <v>64</v>
      </c>
      <c r="E31" t="s">
        <v>18</v>
      </c>
      <c r="F31" s="1">
        <f>SUM(H31:O31)-I31</f>
        <v>842</v>
      </c>
      <c r="G31">
        <f t="shared" si="4"/>
        <v>5</v>
      </c>
      <c r="H31">
        <f t="shared" si="5"/>
        <v>500</v>
      </c>
      <c r="I31" s="2">
        <v>85</v>
      </c>
      <c r="J31" s="2">
        <v>82</v>
      </c>
      <c r="K31" s="2" t="s">
        <v>48</v>
      </c>
      <c r="L31" s="2">
        <f>VLOOKUP(B31,5_Grattan!$B$2:$I$58,8,0)</f>
        <v>87</v>
      </c>
      <c r="M31" s="2">
        <f>VLOOKUP(B31,6_Dangan!$B:$I,8,0)</f>
        <v>88</v>
      </c>
      <c r="N31" s="2">
        <f>VLOOKUP(B31,7_Grattan!$B:$I,8,0)</f>
        <v>85</v>
      </c>
      <c r="O31" s="2"/>
    </row>
    <row r="32" spans="1:15" ht="14.25" customHeight="1">
      <c r="A32">
        <v>12</v>
      </c>
      <c r="B32">
        <v>981</v>
      </c>
      <c r="C32" t="s">
        <v>65</v>
      </c>
      <c r="D32" t="s">
        <v>66</v>
      </c>
      <c r="E32" t="s">
        <v>18</v>
      </c>
      <c r="F32" s="1">
        <f aca="true" t="shared" si="8" ref="F32:F54">SUM(H32:O32)</f>
        <v>794</v>
      </c>
      <c r="G32">
        <f t="shared" si="4"/>
        <v>3</v>
      </c>
      <c r="H32">
        <f t="shared" si="5"/>
        <v>500</v>
      </c>
      <c r="I32" s="2">
        <v>97</v>
      </c>
      <c r="J32" s="2">
        <v>97</v>
      </c>
      <c r="K32" s="2">
        <v>100</v>
      </c>
      <c r="L32" s="2">
        <f>VLOOKUP(B32,5_Grattan!$B$2:$I$58,8,0)</f>
        <v>0</v>
      </c>
      <c r="M32" s="2"/>
      <c r="N32" s="2"/>
      <c r="O32" s="2"/>
    </row>
    <row r="33" spans="1:15" ht="14.25" customHeight="1">
      <c r="A33">
        <v>13</v>
      </c>
      <c r="B33">
        <v>964</v>
      </c>
      <c r="C33" t="s">
        <v>67</v>
      </c>
      <c r="D33" t="s">
        <v>68</v>
      </c>
      <c r="E33" t="s">
        <v>18</v>
      </c>
      <c r="F33" s="1">
        <f t="shared" si="8"/>
        <v>781</v>
      </c>
      <c r="G33">
        <f t="shared" si="4"/>
        <v>3</v>
      </c>
      <c r="H33">
        <f t="shared" si="5"/>
        <v>500</v>
      </c>
      <c r="K33" s="2">
        <v>95</v>
      </c>
      <c r="L33" s="2">
        <f>VLOOKUP(B33,5_Grattan!$B$2:$I$58,8,0)</f>
        <v>0</v>
      </c>
      <c r="M33" s="2">
        <f>VLOOKUP(B33,6_Dangan!$B:$I,8,0)</f>
        <v>94</v>
      </c>
      <c r="N33" s="2">
        <f>VLOOKUP(B33,7_Grattan!$B:$I,8,0)</f>
        <v>92</v>
      </c>
      <c r="O33" s="2"/>
    </row>
    <row r="34" spans="1:15" ht="14.25" customHeight="1">
      <c r="A34">
        <v>14</v>
      </c>
      <c r="B34">
        <v>937</v>
      </c>
      <c r="C34" t="s">
        <v>69</v>
      </c>
      <c r="D34" t="s">
        <v>70</v>
      </c>
      <c r="E34" t="s">
        <v>18</v>
      </c>
      <c r="F34" s="1">
        <f t="shared" si="8"/>
        <v>775</v>
      </c>
      <c r="G34">
        <f t="shared" si="4"/>
        <v>3</v>
      </c>
      <c r="H34">
        <f t="shared" si="5"/>
        <v>500</v>
      </c>
      <c r="I34" s="2" t="s">
        <v>48</v>
      </c>
      <c r="K34" s="2">
        <v>93</v>
      </c>
      <c r="L34" s="2">
        <f>VLOOKUP(B34,5_Grattan!$B$2:$I$58,8,0)</f>
        <v>92</v>
      </c>
      <c r="M34" s="2"/>
      <c r="N34" s="2">
        <f>VLOOKUP(B34,7_Grattan!$B:$I,8,0)</f>
        <v>90</v>
      </c>
      <c r="O34" s="2"/>
    </row>
    <row r="35" spans="1:15" ht="14.25" customHeight="1">
      <c r="A35">
        <v>15</v>
      </c>
      <c r="B35">
        <v>983</v>
      </c>
      <c r="C35" t="s">
        <v>71</v>
      </c>
      <c r="D35" t="s">
        <v>72</v>
      </c>
      <c r="E35" t="s">
        <v>18</v>
      </c>
      <c r="F35" s="1">
        <f t="shared" si="8"/>
        <v>693</v>
      </c>
      <c r="G35">
        <f t="shared" si="4"/>
        <v>2</v>
      </c>
      <c r="H35">
        <f t="shared" si="5"/>
        <v>500</v>
      </c>
      <c r="I35" s="2" t="s">
        <v>48</v>
      </c>
      <c r="J35" s="2" t="s">
        <v>48</v>
      </c>
      <c r="K35" s="2">
        <v>96</v>
      </c>
      <c r="M35" s="2"/>
      <c r="N35" s="2">
        <f>VLOOKUP(B35,7_Grattan!$B:$I,8,0)</f>
        <v>97</v>
      </c>
      <c r="O35" s="2"/>
    </row>
    <row r="36" spans="1:15" ht="14.25" customHeight="1">
      <c r="A36">
        <v>16</v>
      </c>
      <c r="B36">
        <v>939</v>
      </c>
      <c r="C36" t="s">
        <v>73</v>
      </c>
      <c r="D36" t="s">
        <v>74</v>
      </c>
      <c r="E36" t="s">
        <v>18</v>
      </c>
      <c r="F36" s="1">
        <f t="shared" si="8"/>
        <v>672</v>
      </c>
      <c r="G36">
        <f t="shared" si="4"/>
        <v>2</v>
      </c>
      <c r="H36">
        <f t="shared" si="5"/>
        <v>500</v>
      </c>
      <c r="J36" s="2">
        <v>83</v>
      </c>
      <c r="K36" s="2">
        <v>89</v>
      </c>
      <c r="L36" s="2">
        <f>VLOOKUP(B36,5_Grattan!$B$2:$I$58,8,0)</f>
        <v>0</v>
      </c>
      <c r="M36" s="2"/>
      <c r="N36" s="2"/>
      <c r="O36" s="2"/>
    </row>
    <row r="37" spans="1:15" ht="14.25" customHeight="1">
      <c r="A37">
        <v>17</v>
      </c>
      <c r="B37">
        <v>935</v>
      </c>
      <c r="C37" t="s">
        <v>75</v>
      </c>
      <c r="D37" t="s">
        <v>76</v>
      </c>
      <c r="E37" t="s">
        <v>18</v>
      </c>
      <c r="F37" s="1">
        <f t="shared" si="8"/>
        <v>591</v>
      </c>
      <c r="G37">
        <f t="shared" si="4"/>
        <v>1</v>
      </c>
      <c r="H37">
        <f t="shared" si="5"/>
        <v>500</v>
      </c>
      <c r="I37" s="2" t="s">
        <v>48</v>
      </c>
      <c r="J37" s="2">
        <v>91</v>
      </c>
      <c r="M37" s="2"/>
      <c r="N37" s="2"/>
      <c r="O37" s="2"/>
    </row>
    <row r="38" spans="1:15" ht="14.25" customHeight="1">
      <c r="A38">
        <v>18</v>
      </c>
      <c r="B38">
        <v>927</v>
      </c>
      <c r="C38" t="s">
        <v>77</v>
      </c>
      <c r="D38" t="s">
        <v>78</v>
      </c>
      <c r="E38" t="s">
        <v>18</v>
      </c>
      <c r="F38" s="1">
        <f t="shared" si="8"/>
        <v>587</v>
      </c>
      <c r="G38">
        <f t="shared" si="4"/>
        <v>1</v>
      </c>
      <c r="H38">
        <f t="shared" si="5"/>
        <v>500</v>
      </c>
      <c r="I38" s="2" t="s">
        <v>48</v>
      </c>
      <c r="J38" s="2">
        <v>87</v>
      </c>
      <c r="M38" s="2"/>
      <c r="N38" s="2"/>
      <c r="O38" s="2"/>
    </row>
    <row r="39" spans="1:15" ht="14.25" customHeight="1">
      <c r="A39">
        <v>19</v>
      </c>
      <c r="B39">
        <v>956</v>
      </c>
      <c r="C39" t="s">
        <v>79</v>
      </c>
      <c r="D39" t="s">
        <v>80</v>
      </c>
      <c r="E39" t="s">
        <v>18</v>
      </c>
      <c r="F39" s="1">
        <f t="shared" si="8"/>
        <v>284</v>
      </c>
      <c r="G39">
        <f t="shared" si="4"/>
        <v>3</v>
      </c>
      <c r="H39">
        <f t="shared" si="5"/>
        <v>0</v>
      </c>
      <c r="J39" s="2">
        <v>93</v>
      </c>
      <c r="L39" s="2">
        <f>VLOOKUP(B39,5_Grattan!$B$2:$I$58,8,0)</f>
        <v>96</v>
      </c>
      <c r="M39" s="2"/>
      <c r="N39" s="2">
        <f>VLOOKUP(B39,7_Grattan!$B:$I,8,0)</f>
        <v>95</v>
      </c>
      <c r="O39" s="2"/>
    </row>
    <row r="40" spans="1:15" ht="14.25" customHeight="1">
      <c r="A40">
        <v>20</v>
      </c>
      <c r="B40">
        <v>913</v>
      </c>
      <c r="C40" t="s">
        <v>81</v>
      </c>
      <c r="D40" t="s">
        <v>82</v>
      </c>
      <c r="E40" t="s">
        <v>18</v>
      </c>
      <c r="F40" s="1">
        <f t="shared" si="8"/>
        <v>191</v>
      </c>
      <c r="G40">
        <f t="shared" si="4"/>
        <v>2</v>
      </c>
      <c r="H40">
        <f t="shared" si="5"/>
        <v>0</v>
      </c>
      <c r="I40" s="2">
        <v>95</v>
      </c>
      <c r="J40" s="2">
        <v>96</v>
      </c>
      <c r="M40" s="2"/>
      <c r="N40" s="2"/>
      <c r="O40" s="2"/>
    </row>
    <row r="41" spans="1:15" ht="14.25" customHeight="1">
      <c r="A41">
        <v>21</v>
      </c>
      <c r="B41">
        <v>954</v>
      </c>
      <c r="C41" t="s">
        <v>83</v>
      </c>
      <c r="D41" t="s">
        <v>84</v>
      </c>
      <c r="E41" t="s">
        <v>18</v>
      </c>
      <c r="F41" s="1">
        <f t="shared" si="8"/>
        <v>185</v>
      </c>
      <c r="G41">
        <f t="shared" si="4"/>
        <v>2</v>
      </c>
      <c r="H41">
        <f t="shared" si="5"/>
        <v>0</v>
      </c>
      <c r="J41" s="2">
        <v>88</v>
      </c>
      <c r="M41" s="2">
        <f>VLOOKUP(B41,6_Dangan!$B:$I,8,0)</f>
        <v>97</v>
      </c>
      <c r="N41" s="2"/>
      <c r="O41" s="2"/>
    </row>
    <row r="42" spans="1:15" ht="14.25" customHeight="1">
      <c r="A42">
        <v>22</v>
      </c>
      <c r="B42">
        <v>967</v>
      </c>
      <c r="C42" t="s">
        <v>85</v>
      </c>
      <c r="D42" t="s">
        <v>86</v>
      </c>
      <c r="E42" t="s">
        <v>18</v>
      </c>
      <c r="F42" s="1">
        <f t="shared" si="8"/>
        <v>176</v>
      </c>
      <c r="G42">
        <f t="shared" si="4"/>
        <v>2</v>
      </c>
      <c r="H42">
        <f t="shared" si="5"/>
        <v>0</v>
      </c>
      <c r="K42" s="2">
        <v>87</v>
      </c>
      <c r="M42" s="2">
        <f>VLOOKUP(B42,6_Dangan!$B:$I,8,0)</f>
        <v>89</v>
      </c>
      <c r="N42" s="2"/>
      <c r="O42" s="2"/>
    </row>
    <row r="43" spans="1:15" ht="14.25" customHeight="1">
      <c r="A43">
        <v>23</v>
      </c>
      <c r="B43">
        <v>974</v>
      </c>
      <c r="C43" t="s">
        <v>87</v>
      </c>
      <c r="D43" t="s">
        <v>88</v>
      </c>
      <c r="E43" t="s">
        <v>18</v>
      </c>
      <c r="F43" s="1">
        <f t="shared" si="8"/>
        <v>167</v>
      </c>
      <c r="G43">
        <f t="shared" si="4"/>
        <v>2</v>
      </c>
      <c r="H43">
        <f t="shared" si="5"/>
        <v>0</v>
      </c>
      <c r="I43" s="2">
        <v>83</v>
      </c>
      <c r="J43" s="2">
        <v>84</v>
      </c>
      <c r="L43" s="2">
        <f>VLOOKUP(B43,5_Grattan!$B$2:$I$58,8,0)</f>
        <v>0</v>
      </c>
      <c r="M43" s="2"/>
      <c r="N43" s="2"/>
      <c r="O43" s="2"/>
    </row>
    <row r="44" spans="1:15" ht="14.25" customHeight="1">
      <c r="A44">
        <v>24</v>
      </c>
      <c r="B44">
        <v>917</v>
      </c>
      <c r="C44" t="s">
        <v>89</v>
      </c>
      <c r="D44" t="s">
        <v>90</v>
      </c>
      <c r="E44" t="s">
        <v>18</v>
      </c>
      <c r="F44" s="1">
        <f t="shared" si="8"/>
        <v>167</v>
      </c>
      <c r="G44">
        <f t="shared" si="4"/>
        <v>2</v>
      </c>
      <c r="H44">
        <f t="shared" si="5"/>
        <v>0</v>
      </c>
      <c r="I44" s="2">
        <v>81</v>
      </c>
      <c r="K44" s="2">
        <v>86</v>
      </c>
      <c r="M44" s="2"/>
      <c r="N44" s="2"/>
      <c r="O44" s="2"/>
    </row>
    <row r="45" spans="1:15" ht="14.25" customHeight="1">
      <c r="A45">
        <v>25</v>
      </c>
      <c r="B45">
        <v>996</v>
      </c>
      <c r="C45" t="s">
        <v>91</v>
      </c>
      <c r="D45" t="s">
        <v>92</v>
      </c>
      <c r="E45" t="s">
        <v>18</v>
      </c>
      <c r="F45" s="1">
        <f t="shared" si="8"/>
        <v>166</v>
      </c>
      <c r="G45">
        <f t="shared" si="4"/>
        <v>2</v>
      </c>
      <c r="H45">
        <f t="shared" si="5"/>
        <v>0</v>
      </c>
      <c r="I45" s="2">
        <v>80</v>
      </c>
      <c r="L45" s="2">
        <f>VLOOKUP(B45,5_Grattan!$B$2:$I$58,8,0)</f>
        <v>86</v>
      </c>
      <c r="M45" s="2"/>
      <c r="N45" s="2"/>
      <c r="O45" s="2"/>
    </row>
    <row r="46" spans="1:15" ht="14.25" customHeight="1">
      <c r="A46">
        <v>26</v>
      </c>
      <c r="B46">
        <v>921</v>
      </c>
      <c r="C46" t="s">
        <v>69</v>
      </c>
      <c r="D46" t="s">
        <v>93</v>
      </c>
      <c r="E46" t="s">
        <v>18</v>
      </c>
      <c r="F46" s="1">
        <f t="shared" si="8"/>
        <v>98</v>
      </c>
      <c r="G46">
        <f t="shared" si="4"/>
        <v>1</v>
      </c>
      <c r="H46">
        <f t="shared" si="5"/>
        <v>0</v>
      </c>
      <c r="I46" s="2">
        <v>98</v>
      </c>
      <c r="M46" s="2"/>
      <c r="N46" s="2"/>
      <c r="O46" s="2"/>
    </row>
    <row r="47" spans="1:15" ht="14.25" customHeight="1">
      <c r="A47">
        <v>27</v>
      </c>
      <c r="B47">
        <v>916</v>
      </c>
      <c r="C47" t="s">
        <v>94</v>
      </c>
      <c r="D47" t="s">
        <v>95</v>
      </c>
      <c r="E47" t="s">
        <v>18</v>
      </c>
      <c r="F47" s="1">
        <f t="shared" si="8"/>
        <v>95</v>
      </c>
      <c r="G47">
        <f t="shared" si="4"/>
        <v>1</v>
      </c>
      <c r="H47">
        <f t="shared" si="5"/>
        <v>0</v>
      </c>
      <c r="J47" s="2">
        <v>95</v>
      </c>
      <c r="M47" s="2"/>
      <c r="N47" s="2"/>
      <c r="O47" s="2"/>
    </row>
    <row r="48" spans="1:15" ht="14.25" customHeight="1">
      <c r="A48">
        <v>28</v>
      </c>
      <c r="B48">
        <v>995</v>
      </c>
      <c r="C48" t="s">
        <v>51</v>
      </c>
      <c r="D48" t="s">
        <v>96</v>
      </c>
      <c r="E48" t="s">
        <v>18</v>
      </c>
      <c r="F48" s="1">
        <f t="shared" si="8"/>
        <v>91</v>
      </c>
      <c r="G48">
        <f t="shared" si="4"/>
        <v>1</v>
      </c>
      <c r="H48">
        <f t="shared" si="5"/>
        <v>0</v>
      </c>
      <c r="I48" s="2">
        <v>91</v>
      </c>
      <c r="M48" s="2"/>
      <c r="N48" s="2"/>
      <c r="O48" s="2"/>
    </row>
    <row r="49" spans="1:15" ht="14.25" customHeight="1">
      <c r="A49">
        <v>29</v>
      </c>
      <c r="B49">
        <v>997</v>
      </c>
      <c r="C49" t="s">
        <v>97</v>
      </c>
      <c r="D49" t="s">
        <v>33</v>
      </c>
      <c r="E49" t="s">
        <v>18</v>
      </c>
      <c r="F49" s="1">
        <f t="shared" si="8"/>
        <v>90</v>
      </c>
      <c r="G49">
        <f t="shared" si="4"/>
        <v>1</v>
      </c>
      <c r="H49">
        <f t="shared" si="5"/>
        <v>0</v>
      </c>
      <c r="I49" s="2">
        <v>90</v>
      </c>
      <c r="M49" s="2"/>
      <c r="N49" s="2"/>
      <c r="O49" s="2"/>
    </row>
    <row r="50" spans="1:15" ht="14.25" customHeight="1">
      <c r="A50">
        <v>30</v>
      </c>
      <c r="B50">
        <v>944</v>
      </c>
      <c r="C50" t="s">
        <v>98</v>
      </c>
      <c r="D50" t="s">
        <v>99</v>
      </c>
      <c r="E50" t="s">
        <v>18</v>
      </c>
      <c r="F50" s="1">
        <f t="shared" si="8"/>
        <v>85</v>
      </c>
      <c r="G50">
        <f t="shared" si="4"/>
        <v>1</v>
      </c>
      <c r="H50">
        <f t="shared" si="5"/>
        <v>0</v>
      </c>
      <c r="J50" s="2">
        <v>85</v>
      </c>
      <c r="M50" s="2"/>
      <c r="N50" s="2"/>
      <c r="O50" s="2"/>
    </row>
    <row r="51" spans="1:15" ht="14.25" customHeight="1">
      <c r="A51">
        <v>31</v>
      </c>
      <c r="B51">
        <v>973</v>
      </c>
      <c r="C51" t="s">
        <v>100</v>
      </c>
      <c r="D51" t="s">
        <v>101</v>
      </c>
      <c r="E51" t="s">
        <v>18</v>
      </c>
      <c r="F51" s="1">
        <f t="shared" si="8"/>
        <v>82</v>
      </c>
      <c r="G51">
        <f t="shared" si="4"/>
        <v>1</v>
      </c>
      <c r="H51">
        <f t="shared" si="5"/>
        <v>0</v>
      </c>
      <c r="I51" s="2">
        <v>82</v>
      </c>
      <c r="L51" s="2">
        <f>VLOOKUP(B51,5_Grattan!$B$2:$I$58,8,0)</f>
        <v>0</v>
      </c>
      <c r="M51" s="2"/>
      <c r="N51" s="2"/>
      <c r="O51" s="2"/>
    </row>
    <row r="52" spans="1:15" ht="14.25" customHeight="1">
      <c r="A52">
        <v>32</v>
      </c>
      <c r="B52">
        <v>958</v>
      </c>
      <c r="C52" t="s">
        <v>102</v>
      </c>
      <c r="D52" t="s">
        <v>103</v>
      </c>
      <c r="E52" t="s">
        <v>18</v>
      </c>
      <c r="F52" s="1">
        <f t="shared" si="8"/>
        <v>81</v>
      </c>
      <c r="G52">
        <f t="shared" si="4"/>
        <v>1</v>
      </c>
      <c r="H52">
        <f t="shared" si="5"/>
        <v>0</v>
      </c>
      <c r="J52" s="2">
        <v>81</v>
      </c>
      <c r="M52" s="2"/>
      <c r="N52" s="2"/>
      <c r="O52" s="2"/>
    </row>
    <row r="53" spans="1:15" ht="14.25" customHeight="1">
      <c r="A53">
        <v>33</v>
      </c>
      <c r="B53">
        <v>965</v>
      </c>
      <c r="C53" t="s">
        <v>104</v>
      </c>
      <c r="D53" t="s">
        <v>105</v>
      </c>
      <c r="E53" t="s">
        <v>106</v>
      </c>
      <c r="F53" s="1">
        <f t="shared" si="8"/>
        <v>0</v>
      </c>
      <c r="G53">
        <f t="shared" si="4"/>
        <v>0</v>
      </c>
      <c r="H53">
        <f t="shared" si="5"/>
        <v>0</v>
      </c>
      <c r="K53" s="2" t="s">
        <v>107</v>
      </c>
      <c r="M53" s="2"/>
      <c r="N53" s="2"/>
      <c r="O53" s="2"/>
    </row>
    <row r="54" spans="1:15" ht="14.25" customHeight="1">
      <c r="A54">
        <v>34</v>
      </c>
      <c r="B54">
        <v>906</v>
      </c>
      <c r="C54" t="s">
        <v>108</v>
      </c>
      <c r="D54" t="s">
        <v>109</v>
      </c>
      <c r="E54" t="s">
        <v>18</v>
      </c>
      <c r="F54" s="1">
        <f t="shared" si="8"/>
        <v>0</v>
      </c>
      <c r="G54">
        <f t="shared" si="4"/>
        <v>0</v>
      </c>
      <c r="H54">
        <f t="shared" si="5"/>
        <v>0</v>
      </c>
      <c r="I54" s="2" t="s">
        <v>107</v>
      </c>
      <c r="L54" s="2">
        <f>VLOOKUP(B54,5_Grattan!$B$2:$I$58,8,0)</f>
        <v>0</v>
      </c>
      <c r="M54" s="2"/>
      <c r="N54" s="2"/>
      <c r="O54" s="2"/>
    </row>
    <row r="55" spans="13:15" ht="14.25" customHeight="1">
      <c r="M55" s="2"/>
      <c r="N55" s="2"/>
      <c r="O55" s="2"/>
    </row>
    <row r="56" spans="1:15" ht="14.25" customHeight="1">
      <c r="A56">
        <v>1</v>
      </c>
      <c r="B56">
        <v>932</v>
      </c>
      <c r="C56" t="s">
        <v>110</v>
      </c>
      <c r="D56" t="s">
        <v>111</v>
      </c>
      <c r="E56" t="s">
        <v>31</v>
      </c>
      <c r="F56" s="1">
        <f>SUM(H56:O56)</f>
        <v>897</v>
      </c>
      <c r="G56">
        <f aca="true" t="shared" si="9" ref="G56:G112">COUNTIF(I56:O56,"&gt;0")</f>
        <v>4</v>
      </c>
      <c r="H56">
        <f aca="true" t="shared" si="10" ref="H56:H112">IF(COUNTIF(I56:O56,"Vol")&gt;0,500,"")</f>
        <v>500</v>
      </c>
      <c r="I56" s="2" t="s">
        <v>48</v>
      </c>
      <c r="K56" s="2">
        <v>99</v>
      </c>
      <c r="L56" s="2">
        <f>VLOOKUP(B56,5_Grattan!$B$2:$I$58,8,0)</f>
        <v>99</v>
      </c>
      <c r="M56" s="2">
        <f>VLOOKUP(B56,6_Dangan!$B:$I,8,0)</f>
        <v>99</v>
      </c>
      <c r="N56" s="2"/>
      <c r="O56" s="2">
        <f>VLOOKUP(B56,4_Loughrea!$B:$I,8,0)</f>
        <v>100</v>
      </c>
    </row>
    <row r="57" spans="1:15" ht="14.25" customHeight="1">
      <c r="A57">
        <v>2</v>
      </c>
      <c r="B57">
        <v>975</v>
      </c>
      <c r="C57" t="s">
        <v>112</v>
      </c>
      <c r="D57" t="s">
        <v>113</v>
      </c>
      <c r="E57" t="s">
        <v>31</v>
      </c>
      <c r="F57" s="1">
        <f>SUM(H57:O57)-I57</f>
        <v>896</v>
      </c>
      <c r="G57">
        <f t="shared" si="9"/>
        <v>5</v>
      </c>
      <c r="H57">
        <f t="shared" si="10"/>
        <v>500</v>
      </c>
      <c r="I57" s="2">
        <v>95</v>
      </c>
      <c r="K57" s="2" t="s">
        <v>48</v>
      </c>
      <c r="L57" s="2">
        <f>VLOOKUP(B57,5_Grattan!$B$2:$I$58,8,0)</f>
        <v>97</v>
      </c>
      <c r="M57" s="2">
        <f>VLOOKUP(B57,6_Dangan!$B:$I,8,0)</f>
        <v>100</v>
      </c>
      <c r="N57" s="2">
        <f>VLOOKUP(B57,7_Grattan!$B:$I,8,0)</f>
        <v>100</v>
      </c>
      <c r="O57" s="2">
        <f>VLOOKUP(B57,4_Loughrea!$B:$I,8,0)</f>
        <v>99</v>
      </c>
    </row>
    <row r="58" spans="1:15" ht="14.25" customHeight="1">
      <c r="A58">
        <v>3</v>
      </c>
      <c r="B58">
        <v>982</v>
      </c>
      <c r="C58" t="s">
        <v>114</v>
      </c>
      <c r="D58" t="s">
        <v>115</v>
      </c>
      <c r="E58" t="s">
        <v>31</v>
      </c>
      <c r="F58" s="1">
        <f>SUM(H58:O58)-O58-J58</f>
        <v>889</v>
      </c>
      <c r="G58">
        <f t="shared" si="9"/>
        <v>6</v>
      </c>
      <c r="H58">
        <f t="shared" si="10"/>
        <v>500</v>
      </c>
      <c r="I58" s="2">
        <v>97</v>
      </c>
      <c r="J58" s="2">
        <v>96</v>
      </c>
      <c r="K58" s="2">
        <v>98</v>
      </c>
      <c r="L58" s="2">
        <f>VLOOKUP(B58,5_Grattan!$B$2:$I$58,8,0)</f>
        <v>0</v>
      </c>
      <c r="M58" s="2">
        <f>VLOOKUP(B58,6_Dangan!$B:$I,8,0)</f>
        <v>97</v>
      </c>
      <c r="N58" s="2">
        <f>VLOOKUP(B58,7_Grattan!$B:$I,8,0)</f>
        <v>97</v>
      </c>
      <c r="O58" s="2">
        <f>VLOOKUP(B58,4_Loughrea!$B:$I,8,0)</f>
        <v>94</v>
      </c>
    </row>
    <row r="59" spans="1:15" ht="14.25" customHeight="1">
      <c r="A59">
        <v>4</v>
      </c>
      <c r="B59">
        <v>924</v>
      </c>
      <c r="C59" t="s">
        <v>116</v>
      </c>
      <c r="D59" t="s">
        <v>117</v>
      </c>
      <c r="E59" t="s">
        <v>31</v>
      </c>
      <c r="F59" s="1">
        <f>SUM(H59:O59)-N59</f>
        <v>885</v>
      </c>
      <c r="G59">
        <f t="shared" si="9"/>
        <v>5</v>
      </c>
      <c r="H59">
        <f t="shared" si="10"/>
        <v>500</v>
      </c>
      <c r="I59" s="2">
        <v>96</v>
      </c>
      <c r="J59" s="2">
        <v>95</v>
      </c>
      <c r="K59" s="2" t="s">
        <v>48</v>
      </c>
      <c r="L59" s="2">
        <f>VLOOKUP(B59,5_Grattan!$B$2:$I$58,8,0)</f>
        <v>96</v>
      </c>
      <c r="M59" s="2">
        <f>VLOOKUP(B59,6_Dangan!$B:$I,8,0)</f>
        <v>98</v>
      </c>
      <c r="N59" s="2">
        <f>VLOOKUP(B59,7_Grattan!$B:$I,8,0)</f>
        <v>93</v>
      </c>
      <c r="O59" s="2"/>
    </row>
    <row r="60" spans="1:15" ht="14.25" customHeight="1">
      <c r="A60">
        <v>5</v>
      </c>
      <c r="B60">
        <v>998</v>
      </c>
      <c r="C60" t="s">
        <v>118</v>
      </c>
      <c r="D60" t="s">
        <v>119</v>
      </c>
      <c r="E60" t="s">
        <v>31</v>
      </c>
      <c r="F60" s="1">
        <f>SUM(H60:O60)-O60-L60</f>
        <v>878</v>
      </c>
      <c r="G60">
        <f t="shared" si="9"/>
        <v>6</v>
      </c>
      <c r="H60">
        <f t="shared" si="10"/>
        <v>500</v>
      </c>
      <c r="I60" s="2">
        <v>93</v>
      </c>
      <c r="J60" s="2">
        <v>94</v>
      </c>
      <c r="K60" s="2" t="s">
        <v>48</v>
      </c>
      <c r="L60" s="2">
        <f>VLOOKUP(B60,5_Grattan!$B$2:$I$58,8,0)</f>
        <v>90</v>
      </c>
      <c r="M60" s="2">
        <f>VLOOKUP(B60,6_Dangan!$B:$I,8,0)</f>
        <v>96</v>
      </c>
      <c r="N60" s="2">
        <f>VLOOKUP(B60,7_Grattan!$B:$I,8,0)</f>
        <v>95</v>
      </c>
      <c r="O60" s="2">
        <f>VLOOKUP(B60,4_Loughrea!$B:$I,8,0)</f>
        <v>91</v>
      </c>
    </row>
    <row r="61" spans="1:15" ht="14.25" customHeight="1">
      <c r="A61">
        <v>6</v>
      </c>
      <c r="B61">
        <v>925</v>
      </c>
      <c r="C61" t="s">
        <v>120</v>
      </c>
      <c r="D61" t="s">
        <v>121</v>
      </c>
      <c r="E61" t="s">
        <v>31</v>
      </c>
      <c r="F61" s="1">
        <f aca="true" t="shared" si="11" ref="F61:F63">SUM(H61:O61)</f>
        <v>877</v>
      </c>
      <c r="G61">
        <f t="shared" si="9"/>
        <v>4</v>
      </c>
      <c r="H61">
        <f t="shared" si="10"/>
        <v>500</v>
      </c>
      <c r="I61" s="2" t="s">
        <v>48</v>
      </c>
      <c r="K61" s="2">
        <v>94</v>
      </c>
      <c r="L61" s="2">
        <f>VLOOKUP(B61,5_Grattan!$B$2:$I$58,8,0)</f>
        <v>93</v>
      </c>
      <c r="M61" s="2">
        <f>VLOOKUP(B61,6_Dangan!$B:$I,8,0)</f>
        <v>94</v>
      </c>
      <c r="N61" s="2">
        <f>VLOOKUP(B61,7_Grattan!$B:$I,8,0)</f>
        <v>96</v>
      </c>
      <c r="O61" s="2"/>
    </row>
    <row r="62" spans="1:15" ht="14.25" customHeight="1">
      <c r="A62">
        <v>7</v>
      </c>
      <c r="B62">
        <v>936</v>
      </c>
      <c r="C62" t="s">
        <v>122</v>
      </c>
      <c r="D62" t="s">
        <v>123</v>
      </c>
      <c r="E62" t="s">
        <v>31</v>
      </c>
      <c r="F62" s="1">
        <f t="shared" si="11"/>
        <v>870</v>
      </c>
      <c r="G62">
        <f t="shared" si="9"/>
        <v>4</v>
      </c>
      <c r="H62">
        <f t="shared" si="10"/>
        <v>500</v>
      </c>
      <c r="I62" s="2" t="s">
        <v>48</v>
      </c>
      <c r="K62" s="2">
        <v>93</v>
      </c>
      <c r="L62" s="2">
        <f>VLOOKUP(B62,5_Grattan!$B$2:$I$58,8,0)</f>
        <v>92</v>
      </c>
      <c r="M62" s="2">
        <f>VLOOKUP(B62,6_Dangan!$B:$I,8,0)</f>
        <v>92</v>
      </c>
      <c r="N62" s="2"/>
      <c r="O62" s="2">
        <f>VLOOKUP(B62,4_Loughrea!$B:$I,8,0)</f>
        <v>93</v>
      </c>
    </row>
    <row r="63" spans="1:15" ht="14.25" customHeight="1">
      <c r="A63">
        <v>8</v>
      </c>
      <c r="B63">
        <v>922</v>
      </c>
      <c r="C63" t="s">
        <v>124</v>
      </c>
      <c r="D63" t="s">
        <v>125</v>
      </c>
      <c r="E63" t="s">
        <v>31</v>
      </c>
      <c r="F63" s="1">
        <f t="shared" si="11"/>
        <v>868</v>
      </c>
      <c r="G63">
        <f t="shared" si="9"/>
        <v>4</v>
      </c>
      <c r="H63">
        <f t="shared" si="10"/>
        <v>500</v>
      </c>
      <c r="I63" s="2" t="s">
        <v>48</v>
      </c>
      <c r="J63" s="2">
        <v>93</v>
      </c>
      <c r="L63" s="2">
        <f>VLOOKUP(B63,5_Grattan!$B$2:$I$58,8,0)</f>
        <v>94</v>
      </c>
      <c r="M63" s="2"/>
      <c r="N63" s="2">
        <f>VLOOKUP(B63,7_Grattan!$B:$I,8,0)</f>
        <v>89</v>
      </c>
      <c r="O63" s="2">
        <f>VLOOKUP(B63,4_Loughrea!$B:$I,8,0)</f>
        <v>92</v>
      </c>
    </row>
    <row r="64" spans="1:15" ht="14.25" customHeight="1">
      <c r="A64">
        <v>9</v>
      </c>
      <c r="B64">
        <v>934</v>
      </c>
      <c r="C64" t="s">
        <v>126</v>
      </c>
      <c r="D64" t="s">
        <v>127</v>
      </c>
      <c r="E64" t="s">
        <v>31</v>
      </c>
      <c r="F64" s="1">
        <f>SUM(H64:O64)-L64</f>
        <v>862</v>
      </c>
      <c r="G64">
        <f t="shared" si="9"/>
        <v>5</v>
      </c>
      <c r="H64">
        <f t="shared" si="10"/>
        <v>500</v>
      </c>
      <c r="I64" s="2">
        <v>90</v>
      </c>
      <c r="J64" s="2">
        <v>89</v>
      </c>
      <c r="K64" s="2" t="s">
        <v>48</v>
      </c>
      <c r="L64" s="2">
        <f>VLOOKUP(B64,5_Grattan!$B$2:$I$58,8,0)</f>
        <v>88</v>
      </c>
      <c r="M64" s="2">
        <f>VLOOKUP(B64,6_Dangan!$B:$I,8,0)</f>
        <v>91</v>
      </c>
      <c r="N64" s="2">
        <f>VLOOKUP(B64,7_Grattan!$B:$I,8,0)</f>
        <v>92</v>
      </c>
      <c r="O64" s="2"/>
    </row>
    <row r="65" spans="1:15" ht="14.25" customHeight="1">
      <c r="A65">
        <v>10</v>
      </c>
      <c r="B65">
        <v>945</v>
      </c>
      <c r="C65" t="s">
        <v>128</v>
      </c>
      <c r="D65" t="s">
        <v>50</v>
      </c>
      <c r="E65" t="s">
        <v>31</v>
      </c>
      <c r="F65" s="1">
        <f aca="true" t="shared" si="12" ref="F65:F68">SUM(H65:O65)</f>
        <v>857</v>
      </c>
      <c r="G65">
        <f t="shared" si="9"/>
        <v>4</v>
      </c>
      <c r="H65">
        <f t="shared" si="10"/>
        <v>500</v>
      </c>
      <c r="J65" s="2">
        <v>87</v>
      </c>
      <c r="K65" s="2">
        <v>90</v>
      </c>
      <c r="L65" s="2">
        <f>VLOOKUP(B65,5_Grattan!$B$2:$I$58,8,0)</f>
        <v>87</v>
      </c>
      <c r="M65" s="2">
        <f>VLOOKUP(B65,6_Dangan!$B:$I,8,0)</f>
        <v>93</v>
      </c>
      <c r="N65" s="2"/>
      <c r="O65" s="2" t="str">
        <f>VLOOKUP(B65,4_Loughrea!$B:$I,8,0)</f>
        <v>Vol</v>
      </c>
    </row>
    <row r="66" spans="1:15" ht="14.25" customHeight="1">
      <c r="A66">
        <v>11</v>
      </c>
      <c r="B66">
        <v>971</v>
      </c>
      <c r="C66" t="s">
        <v>129</v>
      </c>
      <c r="D66" t="s">
        <v>33</v>
      </c>
      <c r="E66" t="s">
        <v>31</v>
      </c>
      <c r="F66" s="1">
        <f t="shared" si="12"/>
        <v>850</v>
      </c>
      <c r="G66">
        <f t="shared" si="9"/>
        <v>4</v>
      </c>
      <c r="H66">
        <f t="shared" si="10"/>
        <v>500</v>
      </c>
      <c r="I66" s="2" t="s">
        <v>107</v>
      </c>
      <c r="J66" s="2">
        <v>86</v>
      </c>
      <c r="K66" s="2">
        <v>89</v>
      </c>
      <c r="L66" s="2">
        <f>VLOOKUP(B66,5_Grattan!$B$2:$I$58,8,0)</f>
        <v>86</v>
      </c>
      <c r="M66" s="2">
        <f>VLOOKUP(B66,6_Dangan!$B:$I,8,0)</f>
        <v>89</v>
      </c>
      <c r="N66" s="2">
        <f>VLOOKUP(B66,7_Grattan!$B:$I,8,0)</f>
        <v>0</v>
      </c>
      <c r="O66" s="2"/>
    </row>
    <row r="67" spans="1:15" ht="14.25" customHeight="1">
      <c r="A67">
        <v>12</v>
      </c>
      <c r="B67">
        <v>938</v>
      </c>
      <c r="C67" t="s">
        <v>130</v>
      </c>
      <c r="D67" t="s">
        <v>131</v>
      </c>
      <c r="E67" t="s">
        <v>31</v>
      </c>
      <c r="F67" s="1">
        <f t="shared" si="12"/>
        <v>836</v>
      </c>
      <c r="G67">
        <f t="shared" si="9"/>
        <v>4</v>
      </c>
      <c r="H67">
        <f t="shared" si="10"/>
        <v>500</v>
      </c>
      <c r="I67" s="2" t="s">
        <v>48</v>
      </c>
      <c r="J67" s="2">
        <v>81</v>
      </c>
      <c r="K67" s="2">
        <v>85</v>
      </c>
      <c r="M67" s="2">
        <f>VLOOKUP(B67,6_Dangan!$B:$I,8,0)</f>
        <v>87</v>
      </c>
      <c r="N67" s="2">
        <f>VLOOKUP(B67,7_Grattan!$B:$I,8,0)</f>
        <v>83</v>
      </c>
      <c r="O67" s="2"/>
    </row>
    <row r="68" spans="1:15" ht="14.25" customHeight="1">
      <c r="A68">
        <v>13</v>
      </c>
      <c r="B68">
        <v>923</v>
      </c>
      <c r="C68" t="s">
        <v>130</v>
      </c>
      <c r="D68" t="s">
        <v>132</v>
      </c>
      <c r="E68" t="s">
        <v>31</v>
      </c>
      <c r="F68" s="1">
        <f t="shared" si="12"/>
        <v>831</v>
      </c>
      <c r="G68">
        <f t="shared" si="9"/>
        <v>4</v>
      </c>
      <c r="H68">
        <f t="shared" si="10"/>
        <v>500</v>
      </c>
      <c r="I68" s="2">
        <v>82</v>
      </c>
      <c r="J68" s="2">
        <v>78</v>
      </c>
      <c r="K68" s="2">
        <v>83</v>
      </c>
      <c r="M68" s="2"/>
      <c r="N68" s="2">
        <f>VLOOKUP(B68,7_Grattan!$B:$I,8,0)</f>
        <v>0</v>
      </c>
      <c r="O68" s="2">
        <f>VLOOKUP(B68,4_Loughrea!$B:$I,8,0)</f>
        <v>88</v>
      </c>
    </row>
    <row r="69" spans="1:15" ht="14.25" customHeight="1">
      <c r="A69">
        <v>14</v>
      </c>
      <c r="B69">
        <v>920</v>
      </c>
      <c r="C69" t="s">
        <v>133</v>
      </c>
      <c r="D69" t="s">
        <v>134</v>
      </c>
      <c r="E69" t="s">
        <v>31</v>
      </c>
      <c r="F69" s="1">
        <f>SUM(H69:O69)-J69</f>
        <v>830</v>
      </c>
      <c r="G69">
        <f t="shared" si="9"/>
        <v>5</v>
      </c>
      <c r="H69">
        <f t="shared" si="10"/>
        <v>500</v>
      </c>
      <c r="I69" s="2" t="s">
        <v>48</v>
      </c>
      <c r="J69" s="2">
        <v>73</v>
      </c>
      <c r="K69" s="2">
        <v>87</v>
      </c>
      <c r="L69" s="2">
        <f>VLOOKUP(B69,5_Grattan!$B$2:$I$58,8,0)</f>
        <v>78</v>
      </c>
      <c r="M69" s="2">
        <f>VLOOKUP(B69,6_Dangan!$B:$I,8,0)</f>
        <v>80</v>
      </c>
      <c r="N69" s="2">
        <f>VLOOKUP(B69,7_Grattan!$B:$I,8,0)</f>
        <v>85</v>
      </c>
      <c r="O69" s="2"/>
    </row>
    <row r="70" spans="1:15" ht="14.25" customHeight="1">
      <c r="A70">
        <v>15</v>
      </c>
      <c r="B70">
        <v>951</v>
      </c>
      <c r="C70" t="s">
        <v>135</v>
      </c>
      <c r="D70" t="s">
        <v>17</v>
      </c>
      <c r="E70" t="s">
        <v>31</v>
      </c>
      <c r="F70" s="1">
        <f aca="true" t="shared" si="13" ref="F70:F72">SUM(H70:O70)</f>
        <v>827</v>
      </c>
      <c r="G70">
        <f t="shared" si="9"/>
        <v>4</v>
      </c>
      <c r="H70">
        <f t="shared" si="10"/>
        <v>500</v>
      </c>
      <c r="J70" s="2">
        <v>79</v>
      </c>
      <c r="K70" s="2">
        <v>82</v>
      </c>
      <c r="L70" s="2">
        <f>VLOOKUP(B70,5_Grattan!$B$2:$I$58,8,0)</f>
        <v>82</v>
      </c>
      <c r="M70" s="2">
        <f>VLOOKUP(B70,6_Dangan!$B:$I,8,0)</f>
        <v>84</v>
      </c>
      <c r="N70" s="2">
        <f>VLOOKUP(B70,7_Grattan!$B:$I,8,0)</f>
        <v>0</v>
      </c>
      <c r="O70" s="2"/>
    </row>
    <row r="71" spans="1:15" ht="14.25" customHeight="1">
      <c r="A71">
        <v>16</v>
      </c>
      <c r="B71">
        <v>972</v>
      </c>
      <c r="C71" t="s">
        <v>136</v>
      </c>
      <c r="D71" t="s">
        <v>137</v>
      </c>
      <c r="E71" t="s">
        <v>31</v>
      </c>
      <c r="F71" s="1">
        <f t="shared" si="13"/>
        <v>823</v>
      </c>
      <c r="G71">
        <f t="shared" si="9"/>
        <v>4</v>
      </c>
      <c r="H71">
        <f t="shared" si="10"/>
        <v>500</v>
      </c>
      <c r="I71" s="2">
        <v>83</v>
      </c>
      <c r="J71" s="2">
        <v>76</v>
      </c>
      <c r="K71" s="2" t="s">
        <v>48</v>
      </c>
      <c r="M71" s="2">
        <f>VLOOKUP(B71,6_Dangan!$B:$I,8,0)</f>
        <v>85</v>
      </c>
      <c r="N71" s="2">
        <f>VLOOKUP(B71,7_Grattan!$B:$I,8,0)</f>
        <v>79</v>
      </c>
      <c r="O71" s="2"/>
    </row>
    <row r="72" spans="1:15" ht="14.25" customHeight="1">
      <c r="A72">
        <v>17</v>
      </c>
      <c r="B72">
        <v>914</v>
      </c>
      <c r="C72" t="s">
        <v>138</v>
      </c>
      <c r="D72" t="s">
        <v>139</v>
      </c>
      <c r="E72" t="s">
        <v>31</v>
      </c>
      <c r="F72" s="1">
        <f t="shared" si="13"/>
        <v>819</v>
      </c>
      <c r="G72">
        <f t="shared" si="9"/>
        <v>4</v>
      </c>
      <c r="H72">
        <f t="shared" si="10"/>
        <v>500</v>
      </c>
      <c r="I72" s="2">
        <v>79</v>
      </c>
      <c r="J72" s="2" t="s">
        <v>48</v>
      </c>
      <c r="L72" s="2">
        <f>VLOOKUP(B72,5_Grattan!$B$2:$I$58,8,0)</f>
        <v>81</v>
      </c>
      <c r="M72" s="2">
        <f>VLOOKUP(B72,6_Dangan!$B:$I,8,0)</f>
        <v>82</v>
      </c>
      <c r="N72" s="2">
        <f>VLOOKUP(B72,7_Grattan!$B:$I,8,0)</f>
        <v>77</v>
      </c>
      <c r="O72" s="2"/>
    </row>
    <row r="73" spans="1:15" ht="14.25" customHeight="1">
      <c r="A73">
        <v>18</v>
      </c>
      <c r="B73">
        <v>970</v>
      </c>
      <c r="C73" t="s">
        <v>140</v>
      </c>
      <c r="D73" t="s">
        <v>141</v>
      </c>
      <c r="E73" t="s">
        <v>31</v>
      </c>
      <c r="F73" s="1">
        <f>SUM(H73:O73)-J73</f>
        <v>817</v>
      </c>
      <c r="G73">
        <f t="shared" si="9"/>
        <v>5</v>
      </c>
      <c r="H73">
        <f t="shared" si="10"/>
        <v>500</v>
      </c>
      <c r="I73" s="2">
        <v>78</v>
      </c>
      <c r="J73" s="2">
        <v>71</v>
      </c>
      <c r="K73" s="2">
        <v>79</v>
      </c>
      <c r="L73" s="2">
        <f>VLOOKUP(B73,5_Grattan!$B$2:$I$58,8,0)</f>
        <v>80</v>
      </c>
      <c r="M73" s="2">
        <f>VLOOKUP(B73,6_Dangan!$B:$I,8,0)</f>
        <v>0</v>
      </c>
      <c r="N73" s="2">
        <f>VLOOKUP(B73,7_Grattan!$B:$I,8,0)</f>
        <v>80</v>
      </c>
      <c r="O73" s="2"/>
    </row>
    <row r="74" spans="1:15" ht="14.25" customHeight="1">
      <c r="A74">
        <v>19</v>
      </c>
      <c r="B74">
        <v>985</v>
      </c>
      <c r="C74" t="s">
        <v>142</v>
      </c>
      <c r="D74" t="s">
        <v>143</v>
      </c>
      <c r="E74" t="s">
        <v>31</v>
      </c>
      <c r="F74" s="1">
        <f aca="true" t="shared" si="14" ref="F74:F87">SUM(H74:O74)</f>
        <v>792</v>
      </c>
      <c r="G74">
        <f t="shared" si="9"/>
        <v>4</v>
      </c>
      <c r="H74">
        <f t="shared" si="10"/>
        <v>500</v>
      </c>
      <c r="I74" s="2">
        <v>71</v>
      </c>
      <c r="J74" s="2">
        <v>66</v>
      </c>
      <c r="K74" s="2">
        <v>78</v>
      </c>
      <c r="M74" s="2">
        <f>VLOOKUP(B74,6_Dangan!$B:$I,8,0)</f>
        <v>77</v>
      </c>
      <c r="N74" s="2">
        <f>VLOOKUP(B74,7_Grattan!$B:$I,8,0)</f>
        <v>0</v>
      </c>
      <c r="O74" s="2"/>
    </row>
    <row r="75" spans="1:15" ht="14.25" customHeight="1">
      <c r="A75">
        <v>20</v>
      </c>
      <c r="B75">
        <v>910</v>
      </c>
      <c r="C75" t="s">
        <v>144</v>
      </c>
      <c r="D75" t="s">
        <v>145</v>
      </c>
      <c r="E75" t="s">
        <v>31</v>
      </c>
      <c r="F75" s="1">
        <f t="shared" si="14"/>
        <v>769</v>
      </c>
      <c r="G75">
        <f t="shared" si="9"/>
        <v>3</v>
      </c>
      <c r="H75">
        <f t="shared" si="10"/>
        <v>500</v>
      </c>
      <c r="I75" s="2">
        <v>87</v>
      </c>
      <c r="J75" s="2">
        <v>90</v>
      </c>
      <c r="K75" s="2">
        <v>92</v>
      </c>
      <c r="L75" s="2">
        <f>VLOOKUP(B75,5_Grattan!$B$2:$I$58,8,0)</f>
        <v>0</v>
      </c>
      <c r="M75" s="2"/>
      <c r="N75" s="2"/>
      <c r="O75" s="2"/>
    </row>
    <row r="76" spans="1:15" ht="14.25" customHeight="1">
      <c r="A76">
        <v>21</v>
      </c>
      <c r="B76">
        <v>991</v>
      </c>
      <c r="C76" t="s">
        <v>146</v>
      </c>
      <c r="D76" t="s">
        <v>147</v>
      </c>
      <c r="E76" t="s">
        <v>31</v>
      </c>
      <c r="F76" s="1">
        <f t="shared" si="14"/>
        <v>768</v>
      </c>
      <c r="G76">
        <f t="shared" si="9"/>
        <v>3</v>
      </c>
      <c r="H76">
        <f t="shared" si="10"/>
        <v>500</v>
      </c>
      <c r="I76" s="2">
        <v>89</v>
      </c>
      <c r="J76" s="2">
        <v>91</v>
      </c>
      <c r="K76" s="2" t="s">
        <v>48</v>
      </c>
      <c r="M76" s="2"/>
      <c r="N76" s="2">
        <f>VLOOKUP(B76,7_Grattan!$B:$I,8,0)</f>
        <v>88</v>
      </c>
      <c r="O76" s="2"/>
    </row>
    <row r="77" spans="1:15" ht="14.25" customHeight="1">
      <c r="A77">
        <v>22</v>
      </c>
      <c r="B77">
        <v>941</v>
      </c>
      <c r="C77" t="s">
        <v>148</v>
      </c>
      <c r="D77" t="s">
        <v>149</v>
      </c>
      <c r="E77" t="s">
        <v>31</v>
      </c>
      <c r="F77" s="1">
        <f t="shared" si="14"/>
        <v>751</v>
      </c>
      <c r="G77">
        <f t="shared" si="9"/>
        <v>3</v>
      </c>
      <c r="H77">
        <f t="shared" si="10"/>
        <v>500</v>
      </c>
      <c r="J77" s="2">
        <v>83</v>
      </c>
      <c r="K77" s="2">
        <v>86</v>
      </c>
      <c r="L77" s="2">
        <f>VLOOKUP(B77,5_Grattan!$B$2:$I$58,8,0)</f>
        <v>0</v>
      </c>
      <c r="M77" s="2"/>
      <c r="N77" s="2">
        <f>VLOOKUP(B77,7_Grattan!$B:$I,8,0)</f>
        <v>82</v>
      </c>
      <c r="O77" s="2"/>
    </row>
    <row r="78" spans="1:15" ht="14.25" customHeight="1">
      <c r="A78">
        <v>23</v>
      </c>
      <c r="B78">
        <v>933</v>
      </c>
      <c r="C78" t="s">
        <v>150</v>
      </c>
      <c r="D78" t="s">
        <v>151</v>
      </c>
      <c r="E78" t="s">
        <v>31</v>
      </c>
      <c r="F78" s="1">
        <f t="shared" si="14"/>
        <v>717</v>
      </c>
      <c r="G78">
        <f t="shared" si="9"/>
        <v>3</v>
      </c>
      <c r="H78">
        <f t="shared" si="10"/>
        <v>500</v>
      </c>
      <c r="I78" s="2" t="s">
        <v>48</v>
      </c>
      <c r="J78" s="2">
        <v>65</v>
      </c>
      <c r="K78" s="2">
        <v>74</v>
      </c>
      <c r="L78" s="2">
        <f>VLOOKUP(B78,5_Grattan!$B$2:$I$58,8,0)</f>
        <v>0</v>
      </c>
      <c r="M78" s="2">
        <f>VLOOKUP(B78,6_Dangan!$B:$I,8,0)</f>
        <v>78</v>
      </c>
      <c r="N78" s="2">
        <f>VLOOKUP(B78,7_Grattan!$B:$I,8,0)</f>
        <v>0</v>
      </c>
      <c r="O78" s="2"/>
    </row>
    <row r="79" spans="1:15" ht="14.25" customHeight="1">
      <c r="A79">
        <v>24</v>
      </c>
      <c r="B79">
        <v>903</v>
      </c>
      <c r="C79" t="s">
        <v>152</v>
      </c>
      <c r="D79" t="s">
        <v>30</v>
      </c>
      <c r="E79" t="s">
        <v>31</v>
      </c>
      <c r="F79" s="1">
        <f t="shared" si="14"/>
        <v>716</v>
      </c>
      <c r="G79">
        <f t="shared" si="9"/>
        <v>3</v>
      </c>
      <c r="H79">
        <f t="shared" si="10"/>
        <v>500</v>
      </c>
      <c r="I79" s="2">
        <v>73</v>
      </c>
      <c r="J79" s="2">
        <v>67</v>
      </c>
      <c r="K79" s="2">
        <v>76</v>
      </c>
      <c r="L79" s="2">
        <f>VLOOKUP(B79,5_Grattan!$B$2:$I$58,8,0)</f>
        <v>0</v>
      </c>
      <c r="M79" s="2">
        <f>VLOOKUP(B79,6_Dangan!$B:$I,8,0)</f>
        <v>0</v>
      </c>
      <c r="N79" s="2"/>
      <c r="O79" s="2" t="str">
        <f>VLOOKUP(B79,4_Loughrea!$B:$I,8,0)</f>
        <v>Vol</v>
      </c>
    </row>
    <row r="80" spans="1:15" ht="14.25" customHeight="1">
      <c r="A80">
        <v>25</v>
      </c>
      <c r="B80">
        <v>999</v>
      </c>
      <c r="C80" t="s">
        <v>153</v>
      </c>
      <c r="D80" t="s">
        <v>154</v>
      </c>
      <c r="E80" t="s">
        <v>31</v>
      </c>
      <c r="F80" s="1">
        <f t="shared" si="14"/>
        <v>650</v>
      </c>
      <c r="G80">
        <f t="shared" si="9"/>
        <v>2</v>
      </c>
      <c r="H80">
        <f t="shared" si="10"/>
        <v>500</v>
      </c>
      <c r="I80" s="2">
        <v>75</v>
      </c>
      <c r="K80" s="2" t="s">
        <v>48</v>
      </c>
      <c r="M80" s="2"/>
      <c r="N80" s="2">
        <f>VLOOKUP(B80,7_Grattan!$B:$I,8,0)</f>
        <v>75</v>
      </c>
      <c r="O80" s="2"/>
    </row>
    <row r="81" spans="1:15" ht="14.25" customHeight="1">
      <c r="A81">
        <v>26</v>
      </c>
      <c r="B81">
        <v>946</v>
      </c>
      <c r="C81" t="s">
        <v>155</v>
      </c>
      <c r="D81" t="s">
        <v>33</v>
      </c>
      <c r="E81" t="s">
        <v>31</v>
      </c>
      <c r="F81" s="1">
        <f t="shared" si="14"/>
        <v>586</v>
      </c>
      <c r="G81">
        <f t="shared" si="9"/>
        <v>1</v>
      </c>
      <c r="H81">
        <f t="shared" si="10"/>
        <v>500</v>
      </c>
      <c r="J81" s="2" t="s">
        <v>48</v>
      </c>
      <c r="M81" s="2"/>
      <c r="N81" s="2">
        <f>VLOOKUP(B81,7_Grattan!$B:$I,8,0)</f>
        <v>86</v>
      </c>
      <c r="O81" s="2"/>
    </row>
    <row r="82" spans="1:15" ht="14.25" customHeight="1">
      <c r="A82">
        <v>27</v>
      </c>
      <c r="B82">
        <v>988</v>
      </c>
      <c r="C82" t="s">
        <v>156</v>
      </c>
      <c r="D82" t="s">
        <v>26</v>
      </c>
      <c r="E82" t="s">
        <v>31</v>
      </c>
      <c r="F82" s="1">
        <f t="shared" si="14"/>
        <v>575</v>
      </c>
      <c r="G82">
        <f t="shared" si="9"/>
        <v>1</v>
      </c>
      <c r="H82">
        <f t="shared" si="10"/>
        <v>500</v>
      </c>
      <c r="I82" s="2" t="s">
        <v>48</v>
      </c>
      <c r="J82" s="2">
        <v>75</v>
      </c>
      <c r="M82" s="2"/>
      <c r="N82" s="2"/>
      <c r="O82" s="2"/>
    </row>
    <row r="83" spans="1:15" ht="14.25" customHeight="1">
      <c r="A83">
        <v>28</v>
      </c>
      <c r="B83">
        <v>901</v>
      </c>
      <c r="C83" t="s">
        <v>157</v>
      </c>
      <c r="D83" t="s">
        <v>158</v>
      </c>
      <c r="E83" t="s">
        <v>31</v>
      </c>
      <c r="F83" s="1">
        <f t="shared" si="14"/>
        <v>572</v>
      </c>
      <c r="G83">
        <f t="shared" si="9"/>
        <v>1</v>
      </c>
      <c r="H83">
        <f t="shared" si="10"/>
        <v>500</v>
      </c>
      <c r="I83" s="2">
        <v>72</v>
      </c>
      <c r="K83" s="2" t="s">
        <v>48</v>
      </c>
      <c r="L83" s="2">
        <f>VLOOKUP(B83,5_Grattan!$B$2:$I$58,8,0)</f>
        <v>0</v>
      </c>
      <c r="M83" s="2"/>
      <c r="N83" s="2"/>
      <c r="O83" s="2"/>
    </row>
    <row r="84" spans="1:15" ht="14.25" customHeight="1">
      <c r="A84">
        <v>29</v>
      </c>
      <c r="B84">
        <v>911</v>
      </c>
      <c r="C84" t="s">
        <v>159</v>
      </c>
      <c r="D84" t="s">
        <v>50</v>
      </c>
      <c r="E84" t="s">
        <v>31</v>
      </c>
      <c r="F84" s="1">
        <f t="shared" si="14"/>
        <v>500</v>
      </c>
      <c r="G84">
        <f t="shared" si="9"/>
        <v>0</v>
      </c>
      <c r="H84">
        <f t="shared" si="10"/>
        <v>500</v>
      </c>
      <c r="I84" s="2" t="s">
        <v>48</v>
      </c>
      <c r="M84" s="2"/>
      <c r="N84" s="2"/>
      <c r="O84" s="2"/>
    </row>
    <row r="85" spans="1:15" ht="14.25" customHeight="1">
      <c r="A85">
        <v>30</v>
      </c>
      <c r="B85">
        <v>928</v>
      </c>
      <c r="C85" t="s">
        <v>160</v>
      </c>
      <c r="D85" t="s">
        <v>161</v>
      </c>
      <c r="E85" t="s">
        <v>31</v>
      </c>
      <c r="F85" s="1">
        <f t="shared" si="14"/>
        <v>500</v>
      </c>
      <c r="G85">
        <f t="shared" si="9"/>
        <v>0</v>
      </c>
      <c r="H85">
        <f t="shared" si="10"/>
        <v>500</v>
      </c>
      <c r="I85" s="2" t="s">
        <v>48</v>
      </c>
      <c r="J85" s="2" t="s">
        <v>107</v>
      </c>
      <c r="K85" s="2" t="s">
        <v>107</v>
      </c>
      <c r="L85" s="2">
        <f>VLOOKUP(B85,5_Grattan!$B$2:$I$58,8,0)</f>
        <v>0</v>
      </c>
      <c r="M85" s="2"/>
      <c r="N85" s="2"/>
      <c r="O85" s="2"/>
    </row>
    <row r="86" spans="1:15" ht="14.25" customHeight="1">
      <c r="A86">
        <v>31</v>
      </c>
      <c r="B86">
        <v>990</v>
      </c>
      <c r="C86" t="s">
        <v>162</v>
      </c>
      <c r="D86" t="s">
        <v>163</v>
      </c>
      <c r="E86" t="s">
        <v>31</v>
      </c>
      <c r="F86" s="1">
        <f t="shared" si="14"/>
        <v>356</v>
      </c>
      <c r="G86">
        <f t="shared" si="9"/>
        <v>4</v>
      </c>
      <c r="H86">
        <f t="shared" si="10"/>
        <v>0</v>
      </c>
      <c r="I86" s="2">
        <v>88</v>
      </c>
      <c r="K86" s="2">
        <v>88</v>
      </c>
      <c r="M86" s="2">
        <f>VLOOKUP(B86,6_Dangan!$B:$I,8,0)</f>
        <v>90</v>
      </c>
      <c r="N86" s="2">
        <f>VLOOKUP(B86,7_Grattan!$B:$I,8,0)</f>
        <v>90</v>
      </c>
      <c r="O86" s="2"/>
    </row>
    <row r="87" spans="1:15" ht="14.25" customHeight="1">
      <c r="A87">
        <v>32</v>
      </c>
      <c r="B87">
        <v>979</v>
      </c>
      <c r="C87" t="s">
        <v>164</v>
      </c>
      <c r="D87" t="s">
        <v>165</v>
      </c>
      <c r="E87" t="s">
        <v>31</v>
      </c>
      <c r="F87" s="1">
        <f t="shared" si="14"/>
        <v>329</v>
      </c>
      <c r="G87">
        <f t="shared" si="9"/>
        <v>4</v>
      </c>
      <c r="H87">
        <f t="shared" si="10"/>
        <v>0</v>
      </c>
      <c r="I87" s="2">
        <v>84</v>
      </c>
      <c r="J87" s="2">
        <v>77</v>
      </c>
      <c r="K87" s="2">
        <v>81</v>
      </c>
      <c r="M87" s="2"/>
      <c r="N87" s="2"/>
      <c r="O87" s="2">
        <f>VLOOKUP(B87,4_Loughrea!$B:$I,8,0)</f>
        <v>87</v>
      </c>
    </row>
    <row r="88" spans="1:15" ht="14.25" customHeight="1">
      <c r="A88">
        <v>33</v>
      </c>
      <c r="B88">
        <v>904</v>
      </c>
      <c r="C88" t="s">
        <v>166</v>
      </c>
      <c r="D88" t="s">
        <v>167</v>
      </c>
      <c r="E88" t="s">
        <v>31</v>
      </c>
      <c r="F88" s="1">
        <f aca="true" t="shared" si="15" ref="F88:F89">SUM(H88:O88)-J88</f>
        <v>314</v>
      </c>
      <c r="G88">
        <f t="shared" si="9"/>
        <v>5</v>
      </c>
      <c r="H88">
        <f t="shared" si="10"/>
        <v>0</v>
      </c>
      <c r="I88" s="2">
        <v>76</v>
      </c>
      <c r="J88" s="2">
        <v>68</v>
      </c>
      <c r="L88" s="2">
        <f>VLOOKUP(B88,5_Grattan!$B$2:$I$58,8,0)</f>
        <v>79</v>
      </c>
      <c r="M88" s="2">
        <f>VLOOKUP(B88,6_Dangan!$B:$I,8,0)</f>
        <v>81</v>
      </c>
      <c r="N88" s="2">
        <f>VLOOKUP(B88,7_Grattan!$B:$I,8,0)</f>
        <v>78</v>
      </c>
      <c r="O88" s="2"/>
    </row>
    <row r="89" spans="1:15" ht="14.25" customHeight="1">
      <c r="A89">
        <v>34</v>
      </c>
      <c r="B89">
        <v>940</v>
      </c>
      <c r="C89" t="s">
        <v>133</v>
      </c>
      <c r="D89" t="s">
        <v>168</v>
      </c>
      <c r="E89" t="s">
        <v>31</v>
      </c>
      <c r="F89" s="1">
        <f t="shared" si="15"/>
        <v>305</v>
      </c>
      <c r="G89">
        <f t="shared" si="9"/>
        <v>5</v>
      </c>
      <c r="H89">
        <f t="shared" si="10"/>
        <v>0</v>
      </c>
      <c r="J89" s="2">
        <v>64</v>
      </c>
      <c r="K89" s="2">
        <v>75</v>
      </c>
      <c r="L89" s="2">
        <f>VLOOKUP(B89,5_Grattan!$B$2:$I$58,8,0)</f>
        <v>77</v>
      </c>
      <c r="M89" s="2">
        <f>VLOOKUP(B89,6_Dangan!$B:$I,8,0)</f>
        <v>79</v>
      </c>
      <c r="N89" s="2">
        <f>VLOOKUP(B89,7_Grattan!$B:$I,8,0)</f>
        <v>74</v>
      </c>
      <c r="O89" s="2"/>
    </row>
    <row r="90" spans="1:15" ht="14.25" customHeight="1">
      <c r="A90">
        <v>35</v>
      </c>
      <c r="B90">
        <v>1000</v>
      </c>
      <c r="C90" t="s">
        <v>169</v>
      </c>
      <c r="D90" t="s">
        <v>170</v>
      </c>
      <c r="E90" t="s">
        <v>31</v>
      </c>
      <c r="F90" s="1">
        <f aca="true" t="shared" si="16" ref="F90:F112">SUM(H90:O90)</f>
        <v>275</v>
      </c>
      <c r="G90">
        <f t="shared" si="9"/>
        <v>3</v>
      </c>
      <c r="H90">
        <f t="shared" si="10"/>
        <v>0</v>
      </c>
      <c r="I90" s="2">
        <v>85</v>
      </c>
      <c r="K90" s="2">
        <v>95</v>
      </c>
      <c r="L90" s="2">
        <f>VLOOKUP(B90,5_Grattan!$B$2:$I$58,8,0)</f>
        <v>95</v>
      </c>
      <c r="M90" s="2"/>
      <c r="N90" s="2"/>
      <c r="O90" s="2"/>
    </row>
    <row r="91" spans="1:15" ht="14.25" customHeight="1">
      <c r="A91">
        <v>36</v>
      </c>
      <c r="B91">
        <v>926</v>
      </c>
      <c r="C91" t="s">
        <v>122</v>
      </c>
      <c r="D91" t="s">
        <v>171</v>
      </c>
      <c r="E91" t="s">
        <v>31</v>
      </c>
      <c r="F91" s="1">
        <f t="shared" si="16"/>
        <v>257</v>
      </c>
      <c r="G91">
        <f t="shared" si="9"/>
        <v>3</v>
      </c>
      <c r="H91">
        <f t="shared" si="10"/>
        <v>0</v>
      </c>
      <c r="I91" s="2">
        <v>92</v>
      </c>
      <c r="J91" s="2">
        <v>84</v>
      </c>
      <c r="M91" s="2"/>
      <c r="N91" s="2">
        <f>VLOOKUP(B91,7_Grattan!$B:$I,8,0)</f>
        <v>81</v>
      </c>
      <c r="O91" s="2"/>
    </row>
    <row r="92" spans="1:15" ht="14.25" customHeight="1">
      <c r="A92">
        <v>37</v>
      </c>
      <c r="B92">
        <v>919</v>
      </c>
      <c r="C92" t="s">
        <v>172</v>
      </c>
      <c r="D92" t="s">
        <v>90</v>
      </c>
      <c r="E92" t="s">
        <v>31</v>
      </c>
      <c r="F92" s="1">
        <f t="shared" si="16"/>
        <v>236</v>
      </c>
      <c r="G92">
        <f t="shared" si="9"/>
        <v>3</v>
      </c>
      <c r="H92">
        <f t="shared" si="10"/>
        <v>0</v>
      </c>
      <c r="I92" s="2">
        <v>80</v>
      </c>
      <c r="J92" s="2">
        <v>80</v>
      </c>
      <c r="M92" s="2"/>
      <c r="N92" s="2">
        <f>VLOOKUP(B92,7_Grattan!$B:$I,8,0)</f>
        <v>76</v>
      </c>
      <c r="O92" s="2"/>
    </row>
    <row r="93" spans="1:15" ht="14.25" customHeight="1">
      <c r="A93">
        <v>38</v>
      </c>
      <c r="B93">
        <v>1154</v>
      </c>
      <c r="C93" t="s">
        <v>173</v>
      </c>
      <c r="D93" t="s">
        <v>52</v>
      </c>
      <c r="E93" t="s">
        <v>31</v>
      </c>
      <c r="F93" s="1">
        <f t="shared" si="16"/>
        <v>234</v>
      </c>
      <c r="G93">
        <f t="shared" si="9"/>
        <v>3</v>
      </c>
      <c r="H93">
        <f t="shared" si="10"/>
        <v>0</v>
      </c>
      <c r="L93" s="2">
        <f>VLOOKUP(B93,5_Grattan!$B$2:$I$58,8,0)</f>
        <v>76</v>
      </c>
      <c r="M93" s="2"/>
      <c r="N93" s="2">
        <f>VLOOKUP(B93,7_Grattan!$B:$I,8,0)</f>
        <v>73</v>
      </c>
      <c r="O93" s="2">
        <f>VLOOKUP(B93,4_Loughrea!$B:$I,8,0)</f>
        <v>85</v>
      </c>
    </row>
    <row r="94" spans="1:15" ht="14.25" customHeight="1">
      <c r="A94">
        <v>39</v>
      </c>
      <c r="B94">
        <v>984</v>
      </c>
      <c r="C94" t="s">
        <v>39</v>
      </c>
      <c r="D94" t="s">
        <v>72</v>
      </c>
      <c r="E94" t="s">
        <v>31</v>
      </c>
      <c r="F94" s="1">
        <f t="shared" si="16"/>
        <v>181</v>
      </c>
      <c r="G94">
        <f t="shared" si="9"/>
        <v>2</v>
      </c>
      <c r="H94">
        <f t="shared" si="10"/>
        <v>0</v>
      </c>
      <c r="I94" s="2">
        <v>94</v>
      </c>
      <c r="M94" s="2"/>
      <c r="N94" s="2">
        <f>VLOOKUP(B94,7_Grattan!$B:$I,8,0)</f>
        <v>87</v>
      </c>
      <c r="O94" s="2"/>
    </row>
    <row r="95" spans="1:15" ht="14.25" customHeight="1">
      <c r="A95">
        <v>40</v>
      </c>
      <c r="B95">
        <v>915</v>
      </c>
      <c r="C95" t="s">
        <v>124</v>
      </c>
      <c r="D95" t="s">
        <v>174</v>
      </c>
      <c r="E95" t="s">
        <v>31</v>
      </c>
      <c r="F95" s="1">
        <f t="shared" si="16"/>
        <v>179</v>
      </c>
      <c r="G95">
        <f t="shared" si="9"/>
        <v>2</v>
      </c>
      <c r="H95">
        <f t="shared" si="10"/>
        <v>0</v>
      </c>
      <c r="I95" s="2">
        <v>91</v>
      </c>
      <c r="J95" s="2">
        <v>88</v>
      </c>
      <c r="M95" s="2"/>
      <c r="N95" s="2"/>
      <c r="O95" s="2"/>
    </row>
    <row r="96" spans="1:15" ht="14.25" customHeight="1">
      <c r="A96">
        <v>41</v>
      </c>
      <c r="B96">
        <v>1157</v>
      </c>
      <c r="C96" t="s">
        <v>175</v>
      </c>
      <c r="D96" t="s">
        <v>176</v>
      </c>
      <c r="E96" t="s">
        <v>31</v>
      </c>
      <c r="F96" s="1">
        <f t="shared" si="16"/>
        <v>177</v>
      </c>
      <c r="G96">
        <f t="shared" si="9"/>
        <v>2</v>
      </c>
      <c r="H96">
        <f t="shared" si="10"/>
        <v>0</v>
      </c>
      <c r="M96" s="2">
        <f>VLOOKUP(B96,6_Dangan!$B:$I,8,0)</f>
        <v>88</v>
      </c>
      <c r="N96" s="2"/>
      <c r="O96" s="2">
        <f>VLOOKUP(B96,4_Loughrea!$B:$I,8,0)</f>
        <v>89</v>
      </c>
    </row>
    <row r="97" spans="1:15" ht="14.25" customHeight="1">
      <c r="A97">
        <v>42</v>
      </c>
      <c r="B97">
        <v>963</v>
      </c>
      <c r="C97" t="s">
        <v>177</v>
      </c>
      <c r="D97" t="s">
        <v>45</v>
      </c>
      <c r="E97" t="s">
        <v>178</v>
      </c>
      <c r="F97" s="1">
        <f t="shared" si="16"/>
        <v>169</v>
      </c>
      <c r="G97">
        <f t="shared" si="9"/>
        <v>2</v>
      </c>
      <c r="H97">
        <f t="shared" si="10"/>
        <v>0</v>
      </c>
      <c r="K97" s="2">
        <v>84</v>
      </c>
      <c r="L97" s="2">
        <f>VLOOKUP(B97,5_Grattan!$B$2:$I$58,8,0)</f>
        <v>85</v>
      </c>
      <c r="M97" s="2" t="s">
        <v>107</v>
      </c>
      <c r="N97" s="2"/>
      <c r="O97" s="2"/>
    </row>
    <row r="98" spans="1:15" ht="14.25" customHeight="1">
      <c r="A98">
        <v>43</v>
      </c>
      <c r="B98">
        <v>942</v>
      </c>
      <c r="C98" t="s">
        <v>179</v>
      </c>
      <c r="D98" t="s">
        <v>180</v>
      </c>
      <c r="E98" t="s">
        <v>31</v>
      </c>
      <c r="F98" s="1">
        <f t="shared" si="16"/>
        <v>158</v>
      </c>
      <c r="G98">
        <f t="shared" si="9"/>
        <v>2</v>
      </c>
      <c r="H98">
        <f t="shared" si="10"/>
        <v>0</v>
      </c>
      <c r="J98" s="2">
        <v>72</v>
      </c>
      <c r="M98" s="2"/>
      <c r="N98" s="2"/>
      <c r="O98" s="2">
        <f>VLOOKUP(B98,4_Loughrea!$B:$I,8,0)</f>
        <v>86</v>
      </c>
    </row>
    <row r="99" spans="1:15" ht="14.25" customHeight="1">
      <c r="A99">
        <v>44</v>
      </c>
      <c r="B99">
        <v>943</v>
      </c>
      <c r="C99" t="s">
        <v>181</v>
      </c>
      <c r="D99" t="s">
        <v>182</v>
      </c>
      <c r="E99" t="s">
        <v>31</v>
      </c>
      <c r="F99" s="1">
        <f t="shared" si="16"/>
        <v>157</v>
      </c>
      <c r="G99">
        <f t="shared" si="9"/>
        <v>2</v>
      </c>
      <c r="H99">
        <f t="shared" si="10"/>
        <v>0</v>
      </c>
      <c r="J99" s="2">
        <v>74</v>
      </c>
      <c r="M99" s="2">
        <f>VLOOKUP(B99,6_Dangan!$B:$I,8,0)</f>
        <v>83</v>
      </c>
      <c r="N99" s="2"/>
      <c r="O99" s="2"/>
    </row>
    <row r="100" spans="1:15" ht="14.25" customHeight="1">
      <c r="A100">
        <v>45</v>
      </c>
      <c r="B100">
        <v>918</v>
      </c>
      <c r="C100" t="s">
        <v>153</v>
      </c>
      <c r="D100" t="s">
        <v>20</v>
      </c>
      <c r="E100" t="s">
        <v>31</v>
      </c>
      <c r="F100" s="1">
        <f t="shared" si="16"/>
        <v>151</v>
      </c>
      <c r="G100">
        <f t="shared" si="9"/>
        <v>2</v>
      </c>
      <c r="H100">
        <f t="shared" si="10"/>
        <v>0</v>
      </c>
      <c r="I100" s="2">
        <v>74</v>
      </c>
      <c r="K100" s="2">
        <v>77</v>
      </c>
      <c r="M100" s="2"/>
      <c r="N100" s="2"/>
      <c r="O100" s="2"/>
    </row>
    <row r="101" spans="1:15" ht="14.25" customHeight="1">
      <c r="A101">
        <v>46</v>
      </c>
      <c r="B101">
        <v>931</v>
      </c>
      <c r="C101" t="s">
        <v>156</v>
      </c>
      <c r="D101" t="s">
        <v>183</v>
      </c>
      <c r="E101" t="s">
        <v>31</v>
      </c>
      <c r="F101" s="1">
        <f t="shared" si="16"/>
        <v>147</v>
      </c>
      <c r="G101">
        <f t="shared" si="9"/>
        <v>2</v>
      </c>
      <c r="H101">
        <f t="shared" si="10"/>
        <v>0</v>
      </c>
      <c r="I101" s="2">
        <v>77</v>
      </c>
      <c r="J101" s="2">
        <v>70</v>
      </c>
      <c r="M101" s="2"/>
      <c r="N101" s="2"/>
      <c r="O101" s="2"/>
    </row>
    <row r="102" spans="1:15" ht="14.25" customHeight="1">
      <c r="A102">
        <v>47</v>
      </c>
      <c r="B102">
        <v>929</v>
      </c>
      <c r="C102" t="s">
        <v>184</v>
      </c>
      <c r="D102" t="s">
        <v>185</v>
      </c>
      <c r="E102" t="s">
        <v>31</v>
      </c>
      <c r="F102" s="1">
        <f t="shared" si="16"/>
        <v>99</v>
      </c>
      <c r="G102">
        <f t="shared" si="9"/>
        <v>1</v>
      </c>
      <c r="H102">
        <f t="shared" si="10"/>
        <v>0</v>
      </c>
      <c r="I102" s="2">
        <v>99</v>
      </c>
      <c r="M102" s="2"/>
      <c r="N102" s="2"/>
      <c r="O102" s="2"/>
    </row>
    <row r="103" spans="1:15" ht="14.25" customHeight="1">
      <c r="A103">
        <v>48</v>
      </c>
      <c r="B103">
        <v>1155</v>
      </c>
      <c r="C103" t="s">
        <v>186</v>
      </c>
      <c r="D103" t="s">
        <v>58</v>
      </c>
      <c r="E103" t="s">
        <v>31</v>
      </c>
      <c r="F103" s="1">
        <f t="shared" si="16"/>
        <v>98</v>
      </c>
      <c r="G103">
        <f t="shared" si="9"/>
        <v>1</v>
      </c>
      <c r="H103">
        <f t="shared" si="10"/>
        <v>0</v>
      </c>
      <c r="L103" s="2">
        <f>VLOOKUP(B103,5_Grattan!$B$2:$I$58,8,0)</f>
        <v>98</v>
      </c>
      <c r="M103" s="2"/>
      <c r="N103" s="2"/>
      <c r="O103" s="2"/>
    </row>
    <row r="104" spans="1:15" ht="14.25" customHeight="1">
      <c r="A104">
        <v>49</v>
      </c>
      <c r="B104">
        <v>962</v>
      </c>
      <c r="C104" t="s">
        <v>181</v>
      </c>
      <c r="D104" t="s">
        <v>170</v>
      </c>
      <c r="E104" t="s">
        <v>31</v>
      </c>
      <c r="F104" s="1">
        <f t="shared" si="16"/>
        <v>91</v>
      </c>
      <c r="G104">
        <f t="shared" si="9"/>
        <v>1</v>
      </c>
      <c r="H104">
        <f t="shared" si="10"/>
        <v>0</v>
      </c>
      <c r="K104" s="2">
        <v>91</v>
      </c>
      <c r="M104" s="2"/>
      <c r="N104" s="2"/>
      <c r="O104" s="2"/>
    </row>
    <row r="105" spans="1:15" ht="14.25" customHeight="1">
      <c r="A105">
        <v>50</v>
      </c>
      <c r="B105">
        <v>961</v>
      </c>
      <c r="C105" t="s">
        <v>187</v>
      </c>
      <c r="D105" t="s">
        <v>188</v>
      </c>
      <c r="E105" t="s">
        <v>31</v>
      </c>
      <c r="F105" s="1">
        <f t="shared" si="16"/>
        <v>91</v>
      </c>
      <c r="G105">
        <f t="shared" si="9"/>
        <v>1</v>
      </c>
      <c r="H105">
        <f t="shared" si="10"/>
        <v>0</v>
      </c>
      <c r="L105" s="2">
        <f>VLOOKUP(B105,5_Grattan!$B$2:$I$58,8,0)</f>
        <v>91</v>
      </c>
      <c r="M105" s="2"/>
      <c r="N105" s="2"/>
      <c r="O105" s="2"/>
    </row>
    <row r="106" spans="1:15" ht="14.25" customHeight="1">
      <c r="A106">
        <v>51</v>
      </c>
      <c r="B106">
        <v>1153</v>
      </c>
      <c r="C106" t="s">
        <v>181</v>
      </c>
      <c r="D106" t="s">
        <v>170</v>
      </c>
      <c r="E106" t="s">
        <v>31</v>
      </c>
      <c r="F106" s="1">
        <f t="shared" si="16"/>
        <v>89</v>
      </c>
      <c r="G106">
        <f t="shared" si="9"/>
        <v>1</v>
      </c>
      <c r="H106">
        <f t="shared" si="10"/>
        <v>0</v>
      </c>
      <c r="L106" s="2">
        <f>VLOOKUP(B106,5_Grattan!$B$2:$I$58,8,0)</f>
        <v>89</v>
      </c>
      <c r="M106" s="2"/>
      <c r="N106" s="2"/>
      <c r="O106" s="2"/>
    </row>
    <row r="107" spans="1:15" ht="14.25" customHeight="1">
      <c r="A107">
        <v>52</v>
      </c>
      <c r="B107">
        <v>959</v>
      </c>
      <c r="C107" t="s">
        <v>189</v>
      </c>
      <c r="D107" t="s">
        <v>161</v>
      </c>
      <c r="E107" t="s">
        <v>31</v>
      </c>
      <c r="F107" s="1">
        <f t="shared" si="16"/>
        <v>85</v>
      </c>
      <c r="G107">
        <f t="shared" si="9"/>
        <v>1</v>
      </c>
      <c r="H107">
        <f t="shared" si="10"/>
        <v>0</v>
      </c>
      <c r="J107" s="2">
        <v>85</v>
      </c>
      <c r="M107" s="2"/>
      <c r="N107" s="2"/>
      <c r="O107" s="2"/>
    </row>
    <row r="108" spans="1:15" ht="14.25" customHeight="1">
      <c r="A108">
        <v>53</v>
      </c>
      <c r="B108">
        <v>957</v>
      </c>
      <c r="C108" t="s">
        <v>190</v>
      </c>
      <c r="D108" t="s">
        <v>191</v>
      </c>
      <c r="E108" t="s">
        <v>31</v>
      </c>
      <c r="F108" s="1">
        <f t="shared" si="16"/>
        <v>82</v>
      </c>
      <c r="G108">
        <f t="shared" si="9"/>
        <v>1</v>
      </c>
      <c r="H108">
        <f t="shared" si="10"/>
        <v>0</v>
      </c>
      <c r="J108" s="2">
        <v>82</v>
      </c>
      <c r="M108" s="2"/>
      <c r="N108" s="2"/>
      <c r="O108" s="2"/>
    </row>
    <row r="109" spans="1:15" ht="14.25" customHeight="1">
      <c r="A109">
        <v>54</v>
      </c>
      <c r="B109">
        <v>908</v>
      </c>
      <c r="C109" t="s">
        <v>129</v>
      </c>
      <c r="D109" t="s">
        <v>192</v>
      </c>
      <c r="E109" t="s">
        <v>31</v>
      </c>
      <c r="F109" s="1">
        <f t="shared" si="16"/>
        <v>81</v>
      </c>
      <c r="G109">
        <f t="shared" si="9"/>
        <v>1</v>
      </c>
      <c r="H109">
        <f t="shared" si="10"/>
        <v>0</v>
      </c>
      <c r="I109" s="2">
        <v>81</v>
      </c>
      <c r="M109" s="2"/>
      <c r="N109" s="2"/>
      <c r="O109" s="2"/>
    </row>
    <row r="110" spans="1:15" ht="14.25" customHeight="1">
      <c r="A110">
        <v>55</v>
      </c>
      <c r="B110">
        <v>968</v>
      </c>
      <c r="C110" t="s">
        <v>193</v>
      </c>
      <c r="D110" t="s">
        <v>194</v>
      </c>
      <c r="E110" t="s">
        <v>31</v>
      </c>
      <c r="F110" s="1">
        <f t="shared" si="16"/>
        <v>80</v>
      </c>
      <c r="G110">
        <f t="shared" si="9"/>
        <v>1</v>
      </c>
      <c r="H110">
        <f t="shared" si="10"/>
        <v>0</v>
      </c>
      <c r="K110" s="2">
        <v>80</v>
      </c>
      <c r="M110" s="2"/>
      <c r="N110" s="2"/>
      <c r="O110" s="2"/>
    </row>
    <row r="111" spans="1:15" ht="14.25" customHeight="1">
      <c r="A111">
        <v>56</v>
      </c>
      <c r="B111">
        <v>986</v>
      </c>
      <c r="C111" t="s">
        <v>195</v>
      </c>
      <c r="D111" t="s">
        <v>45</v>
      </c>
      <c r="E111" t="s">
        <v>31</v>
      </c>
      <c r="F111" s="1">
        <f t="shared" si="16"/>
        <v>70</v>
      </c>
      <c r="G111">
        <f t="shared" si="9"/>
        <v>1</v>
      </c>
      <c r="H111">
        <f t="shared" si="10"/>
        <v>0</v>
      </c>
      <c r="I111" s="2">
        <v>70</v>
      </c>
      <c r="M111" s="2"/>
      <c r="N111" s="2"/>
      <c r="O111" s="2"/>
    </row>
    <row r="112" spans="1:15" ht="14.25" customHeight="1">
      <c r="A112">
        <v>57</v>
      </c>
      <c r="B112">
        <v>955</v>
      </c>
      <c r="C112" t="s">
        <v>196</v>
      </c>
      <c r="D112" t="s">
        <v>197</v>
      </c>
      <c r="E112" t="s">
        <v>31</v>
      </c>
      <c r="F112" s="1">
        <f t="shared" si="16"/>
        <v>69</v>
      </c>
      <c r="G112">
        <f t="shared" si="9"/>
        <v>1</v>
      </c>
      <c r="H112">
        <f t="shared" si="10"/>
        <v>0</v>
      </c>
      <c r="J112" s="2">
        <v>69</v>
      </c>
      <c r="M112" s="2"/>
      <c r="N112" s="2"/>
      <c r="O112" s="2"/>
    </row>
  </sheetData>
  <sheetProtection selectLockedCells="1" selectUnlockedCells="1"/>
  <printOptions gridLines="1"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="80" zoomScaleNormal="80" workbookViewId="0" topLeftCell="A49">
      <selection activeCell="B62" sqref="B62"/>
    </sheetView>
  </sheetViews>
  <sheetFormatPr defaultColWidth="11.421875" defaultRowHeight="14.25" customHeight="1"/>
  <cols>
    <col min="1" max="1" width="6.57421875" style="0" customWidth="1"/>
    <col min="2" max="2" width="8.7109375" style="0" customWidth="1"/>
    <col min="3" max="4" width="10.28125" style="0" customWidth="1"/>
    <col min="5" max="5" width="11.57421875" style="0" customWidth="1"/>
    <col min="6" max="6" width="5.00390625" style="0" customWidth="1"/>
    <col min="7" max="7" width="16.28125" style="4" customWidth="1"/>
    <col min="8" max="8" width="7.8515625" style="4" customWidth="1"/>
    <col min="9" max="9" width="18.421875" style="4" customWidth="1"/>
    <col min="10" max="16384" width="11.57421875" style="0" customWidth="1"/>
  </cols>
  <sheetData>
    <row r="1" spans="1:10" ht="14.25" customHeight="1">
      <c r="A1" s="3" t="s">
        <v>198</v>
      </c>
      <c r="B1" s="3" t="s">
        <v>2</v>
      </c>
      <c r="C1" s="3" t="s">
        <v>199</v>
      </c>
      <c r="D1" s="3" t="s">
        <v>3</v>
      </c>
      <c r="E1" s="3" t="s">
        <v>4</v>
      </c>
      <c r="F1" s="3" t="s">
        <v>5</v>
      </c>
      <c r="G1" s="5" t="s">
        <v>200</v>
      </c>
      <c r="H1" s="5" t="s">
        <v>201</v>
      </c>
      <c r="I1" s="5" t="s">
        <v>202</v>
      </c>
      <c r="J1" t="s">
        <v>203</v>
      </c>
    </row>
    <row r="2" spans="1:10" ht="14.25" customHeight="1">
      <c r="A2">
        <v>1</v>
      </c>
      <c r="B2">
        <v>3602</v>
      </c>
      <c r="C2">
        <v>902</v>
      </c>
      <c r="D2" t="s">
        <v>29</v>
      </c>
      <c r="E2" t="s">
        <v>30</v>
      </c>
      <c r="F2" t="s">
        <v>31</v>
      </c>
      <c r="G2" s="4">
        <v>0.007638888888888889</v>
      </c>
      <c r="H2" s="4">
        <f aca="true" t="shared" si="0" ref="H2:H53">I2-G2</f>
        <v>0.013125000000000001</v>
      </c>
      <c r="I2" s="4">
        <v>0.02076388888888889</v>
      </c>
      <c r="J2">
        <v>100</v>
      </c>
    </row>
    <row r="3" spans="1:10" ht="14.25" customHeight="1">
      <c r="A3">
        <v>2</v>
      </c>
      <c r="B3">
        <v>3629</v>
      </c>
      <c r="C3">
        <v>929</v>
      </c>
      <c r="D3" t="s">
        <v>184</v>
      </c>
      <c r="E3" t="s">
        <v>185</v>
      </c>
      <c r="F3" t="s">
        <v>31</v>
      </c>
      <c r="G3" s="4">
        <v>0.008032407407407407</v>
      </c>
      <c r="H3" s="4">
        <f t="shared" si="0"/>
        <v>0.013483796296296298</v>
      </c>
      <c r="I3" s="4">
        <v>0.021516203703703704</v>
      </c>
      <c r="J3">
        <v>99</v>
      </c>
    </row>
    <row r="4" spans="1:10" ht="14.25" customHeight="1">
      <c r="A4">
        <v>3</v>
      </c>
      <c r="B4">
        <v>3578</v>
      </c>
      <c r="C4">
        <v>978</v>
      </c>
      <c r="D4" t="s">
        <v>38</v>
      </c>
      <c r="E4" t="s">
        <v>33</v>
      </c>
      <c r="F4" t="s">
        <v>31</v>
      </c>
      <c r="G4" s="4">
        <v>0.007465277777777777</v>
      </c>
      <c r="H4" s="4">
        <f t="shared" si="0"/>
        <v>0.014224537037037037</v>
      </c>
      <c r="I4" s="4">
        <v>0.021689814814814815</v>
      </c>
      <c r="J4">
        <v>98</v>
      </c>
    </row>
    <row r="5" spans="1:10" ht="14.25" customHeight="1">
      <c r="A5">
        <v>4</v>
      </c>
      <c r="B5">
        <v>3582</v>
      </c>
      <c r="C5">
        <v>982</v>
      </c>
      <c r="D5" t="s">
        <v>114</v>
      </c>
      <c r="E5" t="s">
        <v>115</v>
      </c>
      <c r="F5" t="s">
        <v>31</v>
      </c>
      <c r="G5" s="4">
        <v>0.008333333333333333</v>
      </c>
      <c r="H5" s="4">
        <f t="shared" si="0"/>
        <v>0.013391203703703702</v>
      </c>
      <c r="I5" s="4">
        <v>0.021724537037037035</v>
      </c>
      <c r="J5">
        <v>97</v>
      </c>
    </row>
    <row r="6" spans="1:10" ht="14.25" customHeight="1">
      <c r="A6">
        <v>5</v>
      </c>
      <c r="B6">
        <v>3624</v>
      </c>
      <c r="C6">
        <v>924</v>
      </c>
      <c r="D6" t="s">
        <v>116</v>
      </c>
      <c r="E6" t="s">
        <v>117</v>
      </c>
      <c r="F6" t="s">
        <v>31</v>
      </c>
      <c r="G6" s="4">
        <v>0.008472222222222221</v>
      </c>
      <c r="H6" s="4">
        <f t="shared" si="0"/>
        <v>0.013819444444444447</v>
      </c>
      <c r="I6" s="4">
        <v>0.022291666666666668</v>
      </c>
      <c r="J6">
        <v>96</v>
      </c>
    </row>
    <row r="7" spans="1:10" ht="14.25" customHeight="1">
      <c r="A7">
        <v>6</v>
      </c>
      <c r="B7">
        <v>3575</v>
      </c>
      <c r="C7">
        <v>975</v>
      </c>
      <c r="D7" t="s">
        <v>112</v>
      </c>
      <c r="E7" t="s">
        <v>113</v>
      </c>
      <c r="F7" t="s">
        <v>31</v>
      </c>
      <c r="G7" s="4">
        <v>0.008240740740740741</v>
      </c>
      <c r="H7" s="4">
        <f t="shared" si="0"/>
        <v>0.014189814814814817</v>
      </c>
      <c r="I7" s="4">
        <v>0.022430555555555558</v>
      </c>
      <c r="J7">
        <v>95</v>
      </c>
    </row>
    <row r="8" spans="1:10" ht="14.25" customHeight="1">
      <c r="A8">
        <v>7</v>
      </c>
      <c r="B8">
        <v>3584</v>
      </c>
      <c r="C8">
        <v>984</v>
      </c>
      <c r="D8" t="s">
        <v>39</v>
      </c>
      <c r="E8" t="s">
        <v>72</v>
      </c>
      <c r="F8" t="s">
        <v>31</v>
      </c>
      <c r="G8" s="4">
        <v>0.007581018518518518</v>
      </c>
      <c r="H8" s="4">
        <f t="shared" si="0"/>
        <v>0.015266203703703705</v>
      </c>
      <c r="I8" s="4">
        <v>0.022847222222222224</v>
      </c>
      <c r="J8">
        <v>94</v>
      </c>
    </row>
    <row r="9" spans="1:10" ht="14.25" customHeight="1">
      <c r="A9">
        <v>8</v>
      </c>
      <c r="B9">
        <v>3598</v>
      </c>
      <c r="C9">
        <v>998</v>
      </c>
      <c r="D9" t="s">
        <v>118</v>
      </c>
      <c r="E9" t="s">
        <v>119</v>
      </c>
      <c r="F9" t="s">
        <v>31</v>
      </c>
      <c r="G9" s="4">
        <v>0.008101851851851851</v>
      </c>
      <c r="H9" s="4">
        <f t="shared" si="0"/>
        <v>0.015057870370370369</v>
      </c>
      <c r="I9" s="4">
        <v>0.02315972222222222</v>
      </c>
      <c r="J9">
        <v>93</v>
      </c>
    </row>
    <row r="10" spans="1:10" ht="14.25" customHeight="1">
      <c r="A10">
        <v>9</v>
      </c>
      <c r="B10">
        <v>3626</v>
      </c>
      <c r="C10">
        <v>926</v>
      </c>
      <c r="D10" t="s">
        <v>122</v>
      </c>
      <c r="E10" t="s">
        <v>171</v>
      </c>
      <c r="F10" t="s">
        <v>31</v>
      </c>
      <c r="G10" s="4">
        <v>0.009837962962962963</v>
      </c>
      <c r="H10" s="4">
        <f t="shared" si="0"/>
        <v>0.013495370370370368</v>
      </c>
      <c r="I10" s="4">
        <v>0.02333333333333333</v>
      </c>
      <c r="J10">
        <v>92</v>
      </c>
    </row>
    <row r="11" spans="1:10" ht="14.25" customHeight="1">
      <c r="A11">
        <v>10</v>
      </c>
      <c r="B11">
        <v>3615</v>
      </c>
      <c r="C11">
        <v>915</v>
      </c>
      <c r="D11" t="s">
        <v>124</v>
      </c>
      <c r="E11" t="s">
        <v>174</v>
      </c>
      <c r="F11" t="s">
        <v>31</v>
      </c>
      <c r="G11" s="4">
        <v>0.008518518518518519</v>
      </c>
      <c r="H11" s="4">
        <f t="shared" si="0"/>
        <v>0.014930555555555555</v>
      </c>
      <c r="I11" s="4">
        <v>0.023449074074074074</v>
      </c>
      <c r="J11">
        <v>91</v>
      </c>
    </row>
    <row r="12" spans="1:10" ht="14.25" customHeight="1">
      <c r="A12">
        <v>11</v>
      </c>
      <c r="B12">
        <v>3634</v>
      </c>
      <c r="C12">
        <v>934</v>
      </c>
      <c r="D12" t="s">
        <v>126</v>
      </c>
      <c r="E12" t="s">
        <v>127</v>
      </c>
      <c r="F12" t="s">
        <v>31</v>
      </c>
      <c r="G12" s="4">
        <v>0.008958333333333334</v>
      </c>
      <c r="H12" s="4">
        <f t="shared" si="0"/>
        <v>0.014583333333333332</v>
      </c>
      <c r="I12" s="4">
        <v>0.023541666666666666</v>
      </c>
      <c r="J12">
        <v>90</v>
      </c>
    </row>
    <row r="13" spans="1:10" ht="14.25" customHeight="1">
      <c r="A13">
        <v>12</v>
      </c>
      <c r="B13">
        <v>3591</v>
      </c>
      <c r="C13">
        <v>991</v>
      </c>
      <c r="D13" t="s">
        <v>146</v>
      </c>
      <c r="E13" t="s">
        <v>147</v>
      </c>
      <c r="F13" t="s">
        <v>31</v>
      </c>
      <c r="G13" s="4">
        <v>0.009120370370370369</v>
      </c>
      <c r="H13" s="4">
        <f t="shared" si="0"/>
        <v>0.014583333333333334</v>
      </c>
      <c r="I13" s="4">
        <v>0.023703703703703703</v>
      </c>
      <c r="J13">
        <v>89</v>
      </c>
    </row>
    <row r="14" spans="1:10" ht="14.25" customHeight="1">
      <c r="A14">
        <v>13</v>
      </c>
      <c r="B14">
        <v>3593</v>
      </c>
      <c r="C14">
        <v>993</v>
      </c>
      <c r="D14" t="s">
        <v>42</v>
      </c>
      <c r="E14" t="s">
        <v>43</v>
      </c>
      <c r="F14" t="s">
        <v>18</v>
      </c>
      <c r="G14" s="4">
        <v>0.008460648148148148</v>
      </c>
      <c r="H14" s="4">
        <f t="shared" si="0"/>
        <v>0.015509259259259257</v>
      </c>
      <c r="I14" s="4">
        <v>0.023969907407407405</v>
      </c>
      <c r="J14">
        <v>100</v>
      </c>
    </row>
    <row r="15" spans="1:10" ht="14.25" customHeight="1">
      <c r="A15">
        <v>14</v>
      </c>
      <c r="B15">
        <v>3590</v>
      </c>
      <c r="C15">
        <v>990</v>
      </c>
      <c r="D15" t="s">
        <v>162</v>
      </c>
      <c r="E15" t="s">
        <v>163</v>
      </c>
      <c r="F15" t="s">
        <v>31</v>
      </c>
      <c r="G15" s="4">
        <v>0.009108796296296295</v>
      </c>
      <c r="H15" s="4">
        <f t="shared" si="0"/>
        <v>0.01502314814814815</v>
      </c>
      <c r="I15" s="4">
        <v>0.024131944444444445</v>
      </c>
      <c r="J15">
        <v>88</v>
      </c>
    </row>
    <row r="16" spans="1:10" ht="14.25" customHeight="1">
      <c r="A16">
        <v>15</v>
      </c>
      <c r="B16">
        <v>3610</v>
      </c>
      <c r="C16">
        <v>910</v>
      </c>
      <c r="D16" t="s">
        <v>144</v>
      </c>
      <c r="E16" t="s">
        <v>145</v>
      </c>
      <c r="F16" t="s">
        <v>31</v>
      </c>
      <c r="G16" s="4">
        <v>0.009791666666666667</v>
      </c>
      <c r="H16" s="4">
        <f t="shared" si="0"/>
        <v>0.014374999999999999</v>
      </c>
      <c r="I16" s="4">
        <v>0.024166666666666666</v>
      </c>
      <c r="J16">
        <v>87</v>
      </c>
    </row>
    <row r="17" spans="1:10" ht="14.25" customHeight="1">
      <c r="A17">
        <v>16</v>
      </c>
      <c r="B17">
        <v>3612</v>
      </c>
      <c r="C17">
        <v>912</v>
      </c>
      <c r="D17" t="s">
        <v>34</v>
      </c>
      <c r="E17" t="s">
        <v>35</v>
      </c>
      <c r="F17" t="s">
        <v>31</v>
      </c>
      <c r="G17" s="4">
        <v>0.007534722222222222</v>
      </c>
      <c r="H17" s="4">
        <f t="shared" si="0"/>
        <v>0.016944444444444443</v>
      </c>
      <c r="I17" s="4">
        <v>0.024479166666666666</v>
      </c>
      <c r="J17">
        <v>86</v>
      </c>
    </row>
    <row r="18" spans="1:10" ht="14.25" customHeight="1">
      <c r="A18">
        <v>17</v>
      </c>
      <c r="B18">
        <v>3607</v>
      </c>
      <c r="C18">
        <v>907</v>
      </c>
      <c r="D18" t="s">
        <v>44</v>
      </c>
      <c r="E18" t="s">
        <v>45</v>
      </c>
      <c r="F18" t="s">
        <v>18</v>
      </c>
      <c r="G18" s="4">
        <v>0.008726851851851852</v>
      </c>
      <c r="H18" s="4">
        <f t="shared" si="0"/>
        <v>0.01583333333333333</v>
      </c>
      <c r="I18" s="4">
        <v>0.024560185185185185</v>
      </c>
      <c r="J18">
        <v>99</v>
      </c>
    </row>
    <row r="19" spans="1:10" ht="14.25" customHeight="1">
      <c r="A19">
        <v>18</v>
      </c>
      <c r="B19">
        <v>3600</v>
      </c>
      <c r="C19">
        <v>1000</v>
      </c>
      <c r="D19" t="s">
        <v>169</v>
      </c>
      <c r="E19" t="s">
        <v>170</v>
      </c>
      <c r="F19" t="s">
        <v>31</v>
      </c>
      <c r="G19" s="4">
        <v>0.00787037037037037</v>
      </c>
      <c r="H19" s="4">
        <f t="shared" si="0"/>
        <v>0.017337962962962965</v>
      </c>
      <c r="I19" s="4">
        <v>0.025208333333333336</v>
      </c>
      <c r="J19">
        <v>85</v>
      </c>
    </row>
    <row r="20" spans="1:10" ht="14.25" customHeight="1">
      <c r="A20">
        <v>19</v>
      </c>
      <c r="B20">
        <v>3621</v>
      </c>
      <c r="C20">
        <v>921</v>
      </c>
      <c r="D20" t="s">
        <v>69</v>
      </c>
      <c r="E20" t="s">
        <v>93</v>
      </c>
      <c r="F20" t="s">
        <v>18</v>
      </c>
      <c r="G20" s="4">
        <v>0.009571759259259259</v>
      </c>
      <c r="H20" s="4">
        <f t="shared" si="0"/>
        <v>0.015856481481481482</v>
      </c>
      <c r="I20" s="4">
        <v>0.02542824074074074</v>
      </c>
      <c r="J20">
        <v>98</v>
      </c>
    </row>
    <row r="21" spans="1:10" ht="14.25" customHeight="1">
      <c r="A21">
        <v>20</v>
      </c>
      <c r="B21">
        <v>3581</v>
      </c>
      <c r="C21">
        <v>981</v>
      </c>
      <c r="D21" t="s">
        <v>65</v>
      </c>
      <c r="E21" t="s">
        <v>66</v>
      </c>
      <c r="F21" t="s">
        <v>18</v>
      </c>
      <c r="G21" s="4">
        <v>0.010914351851851852</v>
      </c>
      <c r="H21" s="4">
        <f t="shared" si="0"/>
        <v>0.01457175925925926</v>
      </c>
      <c r="I21" s="4">
        <v>0.025486111111111112</v>
      </c>
      <c r="J21">
        <v>97</v>
      </c>
    </row>
    <row r="22" spans="1:10" ht="14.25" customHeight="1">
      <c r="A22">
        <v>21</v>
      </c>
      <c r="B22">
        <v>3579</v>
      </c>
      <c r="C22">
        <v>979</v>
      </c>
      <c r="D22" t="s">
        <v>164</v>
      </c>
      <c r="E22" t="s">
        <v>165</v>
      </c>
      <c r="F22" t="s">
        <v>31</v>
      </c>
      <c r="G22" s="4">
        <v>0.010347222222222223</v>
      </c>
      <c r="H22" s="4">
        <f t="shared" si="0"/>
        <v>0.015289351851851853</v>
      </c>
      <c r="I22" s="4">
        <v>0.025636574074074076</v>
      </c>
      <c r="J22">
        <v>84</v>
      </c>
    </row>
    <row r="23" spans="1:10" ht="14.25" customHeight="1">
      <c r="A23">
        <v>22</v>
      </c>
      <c r="B23">
        <v>3572</v>
      </c>
      <c r="C23">
        <v>972</v>
      </c>
      <c r="D23" t="s">
        <v>136</v>
      </c>
      <c r="E23" t="s">
        <v>137</v>
      </c>
      <c r="F23" t="s">
        <v>31</v>
      </c>
      <c r="G23" s="4">
        <v>0.009618055555555555</v>
      </c>
      <c r="H23" s="4">
        <f t="shared" si="0"/>
        <v>0.01607638888888889</v>
      </c>
      <c r="I23" s="4">
        <v>0.025694444444444443</v>
      </c>
      <c r="J23">
        <v>83</v>
      </c>
    </row>
    <row r="24" spans="1:10" ht="14.25" customHeight="1">
      <c r="A24">
        <v>23</v>
      </c>
      <c r="B24">
        <v>3623</v>
      </c>
      <c r="C24">
        <v>923</v>
      </c>
      <c r="D24" t="s">
        <v>130</v>
      </c>
      <c r="E24" t="s">
        <v>132</v>
      </c>
      <c r="F24" t="s">
        <v>31</v>
      </c>
      <c r="G24" s="4">
        <v>0.009270833333333332</v>
      </c>
      <c r="H24" s="4">
        <f t="shared" si="0"/>
        <v>0.0165625</v>
      </c>
      <c r="I24" s="4">
        <v>0.025833333333333333</v>
      </c>
      <c r="J24">
        <v>82</v>
      </c>
    </row>
    <row r="25" spans="1:10" ht="14.25" customHeight="1">
      <c r="A25">
        <v>24</v>
      </c>
      <c r="B25">
        <v>3594</v>
      </c>
      <c r="C25">
        <v>994</v>
      </c>
      <c r="D25" t="s">
        <v>49</v>
      </c>
      <c r="E25" t="s">
        <v>50</v>
      </c>
      <c r="F25" t="s">
        <v>18</v>
      </c>
      <c r="G25" s="4">
        <v>0.009143518518518518</v>
      </c>
      <c r="H25" s="4">
        <f t="shared" si="0"/>
        <v>0.016817129629629626</v>
      </c>
      <c r="I25" s="4">
        <v>0.025960648148148146</v>
      </c>
      <c r="J25">
        <v>96</v>
      </c>
    </row>
    <row r="26" spans="1:10" ht="14.25" customHeight="1">
      <c r="A26">
        <v>25</v>
      </c>
      <c r="B26">
        <v>3608</v>
      </c>
      <c r="C26">
        <v>908</v>
      </c>
      <c r="D26" t="s">
        <v>129</v>
      </c>
      <c r="E26" t="s">
        <v>192</v>
      </c>
      <c r="F26" t="s">
        <v>31</v>
      </c>
      <c r="G26" s="4">
        <v>0.01019675925925926</v>
      </c>
      <c r="H26" s="4">
        <f t="shared" si="0"/>
        <v>0.015960648148148147</v>
      </c>
      <c r="I26" s="4">
        <v>0.026157407407407407</v>
      </c>
      <c r="J26">
        <v>81</v>
      </c>
    </row>
    <row r="27" spans="1:10" ht="14.25" customHeight="1">
      <c r="A27">
        <v>26</v>
      </c>
      <c r="B27">
        <v>3619</v>
      </c>
      <c r="C27">
        <v>919</v>
      </c>
      <c r="D27" t="s">
        <v>172</v>
      </c>
      <c r="E27" t="s">
        <v>90</v>
      </c>
      <c r="F27" t="s">
        <v>31</v>
      </c>
      <c r="G27" s="4">
        <v>0.010833333333333332</v>
      </c>
      <c r="H27" s="4">
        <f t="shared" si="0"/>
        <v>0.01569444444444445</v>
      </c>
      <c r="I27" s="4">
        <v>0.02652777777777778</v>
      </c>
      <c r="J27">
        <v>80</v>
      </c>
    </row>
    <row r="28" spans="1:10" ht="14.25" customHeight="1">
      <c r="A28">
        <v>27</v>
      </c>
      <c r="B28">
        <v>3614</v>
      </c>
      <c r="C28">
        <v>914</v>
      </c>
      <c r="D28" t="s">
        <v>138</v>
      </c>
      <c r="E28" t="s">
        <v>139</v>
      </c>
      <c r="F28" t="s">
        <v>31</v>
      </c>
      <c r="G28" s="4">
        <v>0.011307870370370371</v>
      </c>
      <c r="H28" s="4">
        <f t="shared" si="0"/>
        <v>0.015324074074074073</v>
      </c>
      <c r="I28" s="4">
        <v>0.026631944444444444</v>
      </c>
      <c r="J28">
        <v>79</v>
      </c>
    </row>
    <row r="29" spans="1:10" ht="14.25" customHeight="1">
      <c r="A29">
        <v>28</v>
      </c>
      <c r="B29">
        <v>3613</v>
      </c>
      <c r="C29">
        <v>913</v>
      </c>
      <c r="D29" t="s">
        <v>81</v>
      </c>
      <c r="E29" t="s">
        <v>82</v>
      </c>
      <c r="F29" t="s">
        <v>18</v>
      </c>
      <c r="G29" s="4">
        <v>0.010162037037037037</v>
      </c>
      <c r="H29" s="4">
        <f t="shared" si="0"/>
        <v>0.01652777777777778</v>
      </c>
      <c r="I29" s="4">
        <v>0.026689814814814816</v>
      </c>
      <c r="J29">
        <v>95</v>
      </c>
    </row>
    <row r="30" spans="1:10" ht="14.25" customHeight="1">
      <c r="A30">
        <v>29</v>
      </c>
      <c r="B30">
        <v>3570</v>
      </c>
      <c r="C30">
        <v>970</v>
      </c>
      <c r="D30" t="s">
        <v>140</v>
      </c>
      <c r="E30" t="s">
        <v>141</v>
      </c>
      <c r="F30" t="s">
        <v>31</v>
      </c>
      <c r="G30" s="4">
        <v>0.010694444444444444</v>
      </c>
      <c r="H30" s="4">
        <f t="shared" si="0"/>
        <v>0.016006944444444445</v>
      </c>
      <c r="I30" s="4">
        <v>0.02670138888888889</v>
      </c>
      <c r="J30">
        <v>78</v>
      </c>
    </row>
    <row r="31" spans="1:10" ht="14.25" customHeight="1">
      <c r="A31">
        <v>30</v>
      </c>
      <c r="B31">
        <v>3609</v>
      </c>
      <c r="C31">
        <v>909</v>
      </c>
      <c r="D31" t="s">
        <v>51</v>
      </c>
      <c r="E31" t="s">
        <v>52</v>
      </c>
      <c r="F31" t="s">
        <v>18</v>
      </c>
      <c r="G31" s="4">
        <v>0.00917824074074074</v>
      </c>
      <c r="H31" s="4">
        <f t="shared" si="0"/>
        <v>0.017673611111111112</v>
      </c>
      <c r="I31" s="4">
        <v>0.026851851851851852</v>
      </c>
      <c r="J31">
        <v>94</v>
      </c>
    </row>
    <row r="32" spans="1:10" ht="14.25" customHeight="1">
      <c r="A32">
        <v>31</v>
      </c>
      <c r="B32">
        <v>3631</v>
      </c>
      <c r="C32">
        <v>931</v>
      </c>
      <c r="D32" t="s">
        <v>156</v>
      </c>
      <c r="E32" t="s">
        <v>183</v>
      </c>
      <c r="F32" t="s">
        <v>31</v>
      </c>
      <c r="G32" s="4">
        <v>0.009409722222222222</v>
      </c>
      <c r="H32" s="4">
        <f t="shared" si="0"/>
        <v>0.01758101851851852</v>
      </c>
      <c r="I32" s="4">
        <v>0.026990740740740742</v>
      </c>
      <c r="J32">
        <v>77</v>
      </c>
    </row>
    <row r="33" spans="1:10" ht="14.25" customHeight="1">
      <c r="A33">
        <v>32</v>
      </c>
      <c r="B33">
        <v>3576</v>
      </c>
      <c r="C33">
        <v>976</v>
      </c>
      <c r="D33" t="s">
        <v>19</v>
      </c>
      <c r="E33" t="s">
        <v>20</v>
      </c>
      <c r="F33" t="s">
        <v>18</v>
      </c>
      <c r="G33" s="4">
        <v>0.00849537037037037</v>
      </c>
      <c r="H33" s="4">
        <f t="shared" si="0"/>
        <v>0.018680555555555554</v>
      </c>
      <c r="I33" s="4">
        <v>0.027175925925925926</v>
      </c>
      <c r="J33">
        <v>93</v>
      </c>
    </row>
    <row r="34" spans="1:10" ht="14.25" customHeight="1">
      <c r="A34">
        <v>33</v>
      </c>
      <c r="B34">
        <v>3587</v>
      </c>
      <c r="C34">
        <v>987</v>
      </c>
      <c r="D34" t="s">
        <v>25</v>
      </c>
      <c r="E34" t="s">
        <v>26</v>
      </c>
      <c r="F34" t="s">
        <v>18</v>
      </c>
      <c r="G34" s="4">
        <v>0.00798611111111111</v>
      </c>
      <c r="H34" s="4">
        <f t="shared" si="0"/>
        <v>0.01945601851851852</v>
      </c>
      <c r="I34" s="4">
        <v>0.02744212962962963</v>
      </c>
      <c r="J34">
        <v>92</v>
      </c>
    </row>
    <row r="35" spans="1:10" ht="14.25" customHeight="1">
      <c r="A35">
        <v>34</v>
      </c>
      <c r="B35">
        <v>3604</v>
      </c>
      <c r="C35">
        <v>904</v>
      </c>
      <c r="D35" t="s">
        <v>166</v>
      </c>
      <c r="E35" t="s">
        <v>167</v>
      </c>
      <c r="F35" t="s">
        <v>31</v>
      </c>
      <c r="G35" s="4">
        <v>0.009849537037037037</v>
      </c>
      <c r="H35" s="4">
        <f t="shared" si="0"/>
        <v>0.01760416666666667</v>
      </c>
      <c r="I35" s="4">
        <v>0.027453703703703706</v>
      </c>
      <c r="J35">
        <v>76</v>
      </c>
    </row>
    <row r="36" spans="1:10" ht="14.25" customHeight="1">
      <c r="A36">
        <v>35</v>
      </c>
      <c r="B36">
        <v>3599</v>
      </c>
      <c r="C36">
        <v>999</v>
      </c>
      <c r="D36" t="s">
        <v>153</v>
      </c>
      <c r="E36" t="s">
        <v>154</v>
      </c>
      <c r="F36" t="s">
        <v>31</v>
      </c>
      <c r="G36" s="4">
        <v>0.010960648148148148</v>
      </c>
      <c r="H36" s="4">
        <f t="shared" si="0"/>
        <v>0.016504629629629633</v>
      </c>
      <c r="I36" s="4">
        <v>0.02746527777777778</v>
      </c>
      <c r="J36">
        <v>75</v>
      </c>
    </row>
    <row r="37" spans="1:10" ht="14.25" customHeight="1">
      <c r="A37">
        <v>36</v>
      </c>
      <c r="B37">
        <v>3618</v>
      </c>
      <c r="C37">
        <v>918</v>
      </c>
      <c r="D37" t="s">
        <v>153</v>
      </c>
      <c r="E37" t="s">
        <v>20</v>
      </c>
      <c r="F37" t="s">
        <v>31</v>
      </c>
      <c r="G37" s="4">
        <v>0.009722222222222222</v>
      </c>
      <c r="H37" s="4">
        <f t="shared" si="0"/>
        <v>0.01783564814814815</v>
      </c>
      <c r="I37" s="4">
        <v>0.02755787037037037</v>
      </c>
      <c r="J37">
        <v>74</v>
      </c>
    </row>
    <row r="38" spans="1:10" ht="14.25" customHeight="1">
      <c r="A38">
        <v>37</v>
      </c>
      <c r="B38">
        <v>3603</v>
      </c>
      <c r="C38">
        <v>903</v>
      </c>
      <c r="D38" t="s">
        <v>152</v>
      </c>
      <c r="E38" t="s">
        <v>30</v>
      </c>
      <c r="F38" t="s">
        <v>31</v>
      </c>
      <c r="G38" s="4">
        <v>0.011203703703703704</v>
      </c>
      <c r="H38" s="4">
        <f t="shared" si="0"/>
        <v>0.016608796296296295</v>
      </c>
      <c r="I38" s="4">
        <v>0.027812499999999997</v>
      </c>
      <c r="J38">
        <v>73</v>
      </c>
    </row>
    <row r="39" spans="1:10" ht="14.25" customHeight="1">
      <c r="A39">
        <v>38</v>
      </c>
      <c r="B39">
        <v>3601</v>
      </c>
      <c r="C39">
        <v>901</v>
      </c>
      <c r="D39" t="s">
        <v>157</v>
      </c>
      <c r="E39" t="s">
        <v>158</v>
      </c>
      <c r="F39" t="s">
        <v>31</v>
      </c>
      <c r="G39" s="4">
        <v>0.00869212962962963</v>
      </c>
      <c r="H39" s="4">
        <f t="shared" si="0"/>
        <v>0.019502314814814813</v>
      </c>
      <c r="I39" s="4">
        <v>0.028194444444444442</v>
      </c>
      <c r="J39">
        <v>72</v>
      </c>
    </row>
    <row r="40" spans="1:10" ht="14.25" customHeight="1">
      <c r="A40">
        <v>39</v>
      </c>
      <c r="B40">
        <v>3585</v>
      </c>
      <c r="C40">
        <v>985</v>
      </c>
      <c r="D40" t="s">
        <v>142</v>
      </c>
      <c r="E40" t="s">
        <v>143</v>
      </c>
      <c r="F40" t="s">
        <v>31</v>
      </c>
      <c r="G40" s="4">
        <v>0.011215277777777779</v>
      </c>
      <c r="H40" s="4">
        <f t="shared" si="0"/>
        <v>0.017071759259259255</v>
      </c>
      <c r="I40" s="4">
        <v>0.028287037037037034</v>
      </c>
      <c r="J40">
        <v>71</v>
      </c>
    </row>
    <row r="41" spans="1:10" ht="14.25" customHeight="1">
      <c r="A41">
        <v>40</v>
      </c>
      <c r="B41">
        <v>3595</v>
      </c>
      <c r="C41">
        <v>995</v>
      </c>
      <c r="D41" t="s">
        <v>51</v>
      </c>
      <c r="E41" t="s">
        <v>96</v>
      </c>
      <c r="F41" t="s">
        <v>18</v>
      </c>
      <c r="G41" s="4">
        <v>0.010532407407407407</v>
      </c>
      <c r="H41" s="4">
        <f t="shared" si="0"/>
        <v>0.01792824074074074</v>
      </c>
      <c r="I41" s="4">
        <v>0.028460648148148148</v>
      </c>
      <c r="J41">
        <v>91</v>
      </c>
    </row>
    <row r="42" spans="1:10" ht="14.25" customHeight="1">
      <c r="A42">
        <v>41</v>
      </c>
      <c r="B42">
        <v>3597</v>
      </c>
      <c r="C42">
        <v>997</v>
      </c>
      <c r="D42" t="s">
        <v>97</v>
      </c>
      <c r="E42" t="s">
        <v>33</v>
      </c>
      <c r="F42" t="s">
        <v>18</v>
      </c>
      <c r="G42" s="4">
        <v>0.01042824074074074</v>
      </c>
      <c r="H42" s="4">
        <f t="shared" si="0"/>
        <v>0.0180787037037037</v>
      </c>
      <c r="I42" s="4">
        <v>0.028506944444444442</v>
      </c>
      <c r="J42">
        <v>90</v>
      </c>
    </row>
    <row r="43" spans="1:10" ht="14.25" customHeight="1">
      <c r="A43">
        <v>42</v>
      </c>
      <c r="B43">
        <v>3586</v>
      </c>
      <c r="C43">
        <v>986</v>
      </c>
      <c r="D43" t="s">
        <v>195</v>
      </c>
      <c r="E43" t="s">
        <v>45</v>
      </c>
      <c r="F43" t="s">
        <v>31</v>
      </c>
      <c r="G43" s="4">
        <v>0.011585648148148149</v>
      </c>
      <c r="H43" s="4">
        <f t="shared" si="0"/>
        <v>0.017303240740740737</v>
      </c>
      <c r="I43" s="4">
        <v>0.028888888888888888</v>
      </c>
      <c r="J43">
        <v>70</v>
      </c>
    </row>
    <row r="44" spans="1:10" ht="14.25" customHeight="1">
      <c r="A44">
        <v>43</v>
      </c>
      <c r="B44">
        <v>3580</v>
      </c>
      <c r="C44">
        <v>980</v>
      </c>
      <c r="D44" t="s">
        <v>55</v>
      </c>
      <c r="E44" t="s">
        <v>56</v>
      </c>
      <c r="F44" t="s">
        <v>18</v>
      </c>
      <c r="G44" s="4">
        <v>0.009988425925925927</v>
      </c>
      <c r="H44" s="4">
        <f t="shared" si="0"/>
        <v>0.019675925925925923</v>
      </c>
      <c r="I44" s="4">
        <v>0.02966435185185185</v>
      </c>
      <c r="J44">
        <v>89</v>
      </c>
    </row>
    <row r="45" spans="1:10" ht="14.25" customHeight="1">
      <c r="A45">
        <v>44</v>
      </c>
      <c r="B45">
        <v>3589</v>
      </c>
      <c r="C45">
        <v>989</v>
      </c>
      <c r="D45" t="s">
        <v>23</v>
      </c>
      <c r="E45" t="s">
        <v>24</v>
      </c>
      <c r="F45" t="s">
        <v>18</v>
      </c>
      <c r="G45" s="4">
        <v>0.008981481481481481</v>
      </c>
      <c r="H45" s="4">
        <f t="shared" si="0"/>
        <v>0.02119212962962963</v>
      </c>
      <c r="I45" s="4">
        <v>0.030173611111111113</v>
      </c>
      <c r="J45">
        <v>88</v>
      </c>
    </row>
    <row r="46" spans="1:10" ht="14.25" customHeight="1">
      <c r="A46">
        <v>45</v>
      </c>
      <c r="B46">
        <v>3592</v>
      </c>
      <c r="C46">
        <v>992</v>
      </c>
      <c r="D46" t="s">
        <v>59</v>
      </c>
      <c r="E46" t="s">
        <v>60</v>
      </c>
      <c r="F46" t="s">
        <v>18</v>
      </c>
      <c r="G46" s="4">
        <v>0.011041666666666667</v>
      </c>
      <c r="H46" s="4">
        <f t="shared" si="0"/>
        <v>0.019756944444444445</v>
      </c>
      <c r="I46" s="4">
        <v>0.03079861111111111</v>
      </c>
      <c r="J46">
        <v>87</v>
      </c>
    </row>
    <row r="47" spans="1:10" ht="14.25" customHeight="1">
      <c r="A47">
        <v>46</v>
      </c>
      <c r="B47">
        <v>3630</v>
      </c>
      <c r="C47">
        <v>930</v>
      </c>
      <c r="D47" t="s">
        <v>57</v>
      </c>
      <c r="E47" t="s">
        <v>58</v>
      </c>
      <c r="F47" t="s">
        <v>18</v>
      </c>
      <c r="G47" s="4">
        <v>0.011180555555555556</v>
      </c>
      <c r="H47" s="4">
        <f t="shared" si="0"/>
        <v>0.019618055555555555</v>
      </c>
      <c r="I47" s="4">
        <v>0.03079861111111111</v>
      </c>
      <c r="J47">
        <v>86</v>
      </c>
    </row>
    <row r="48" spans="1:10" ht="14.25" customHeight="1">
      <c r="A48">
        <v>47</v>
      </c>
      <c r="B48">
        <v>3605</v>
      </c>
      <c r="C48">
        <v>905</v>
      </c>
      <c r="D48" t="s">
        <v>63</v>
      </c>
      <c r="E48" t="s">
        <v>64</v>
      </c>
      <c r="F48" t="s">
        <v>18</v>
      </c>
      <c r="G48" s="4">
        <v>0.012928240740740742</v>
      </c>
      <c r="H48" s="4">
        <f t="shared" si="0"/>
        <v>0.018020833333333333</v>
      </c>
      <c r="I48" s="4">
        <v>0.030949074074074073</v>
      </c>
      <c r="J48">
        <v>85</v>
      </c>
    </row>
    <row r="49" spans="1:10" ht="14.25" customHeight="1">
      <c r="A49">
        <v>48</v>
      </c>
      <c r="B49">
        <v>3569</v>
      </c>
      <c r="C49">
        <v>969</v>
      </c>
      <c r="D49" t="s">
        <v>61</v>
      </c>
      <c r="E49" t="s">
        <v>62</v>
      </c>
      <c r="F49" t="s">
        <v>18</v>
      </c>
      <c r="G49" s="4">
        <v>0.011574074074074075</v>
      </c>
      <c r="H49" s="4">
        <f t="shared" si="0"/>
        <v>0.01943287037037037</v>
      </c>
      <c r="I49" s="4">
        <v>0.031006944444444445</v>
      </c>
      <c r="J49">
        <v>84</v>
      </c>
    </row>
    <row r="50" spans="1:10" ht="14.25" customHeight="1">
      <c r="A50">
        <v>49</v>
      </c>
      <c r="B50">
        <v>3574</v>
      </c>
      <c r="C50">
        <v>974</v>
      </c>
      <c r="D50" t="s">
        <v>87</v>
      </c>
      <c r="E50" t="s">
        <v>88</v>
      </c>
      <c r="F50" t="s">
        <v>18</v>
      </c>
      <c r="G50" s="4">
        <v>0.011226851851851852</v>
      </c>
      <c r="H50" s="4">
        <f t="shared" si="0"/>
        <v>0.02079861111111111</v>
      </c>
      <c r="I50" s="4">
        <v>0.032025462962962964</v>
      </c>
      <c r="J50">
        <v>83</v>
      </c>
    </row>
    <row r="51" spans="1:10" ht="14.25" customHeight="1">
      <c r="A51">
        <v>50</v>
      </c>
      <c r="B51">
        <v>3573</v>
      </c>
      <c r="C51">
        <v>973</v>
      </c>
      <c r="D51" t="s">
        <v>100</v>
      </c>
      <c r="E51" t="s">
        <v>101</v>
      </c>
      <c r="F51" t="s">
        <v>18</v>
      </c>
      <c r="G51" s="4">
        <v>0.012002314814814815</v>
      </c>
      <c r="H51" s="4">
        <f t="shared" si="0"/>
        <v>0.021087962962962968</v>
      </c>
      <c r="I51" s="4">
        <v>0.03309027777777778</v>
      </c>
      <c r="J51">
        <v>82</v>
      </c>
    </row>
    <row r="52" spans="1:10" ht="14.25" customHeight="1">
      <c r="A52">
        <v>51</v>
      </c>
      <c r="B52">
        <v>3617</v>
      </c>
      <c r="C52">
        <v>917</v>
      </c>
      <c r="D52" t="s">
        <v>89</v>
      </c>
      <c r="E52" t="s">
        <v>90</v>
      </c>
      <c r="F52" t="s">
        <v>18</v>
      </c>
      <c r="G52" s="4">
        <v>0.012233796296296296</v>
      </c>
      <c r="H52" s="4">
        <f t="shared" si="0"/>
        <v>0.021469907407407403</v>
      </c>
      <c r="I52" s="4">
        <v>0.0337037037037037</v>
      </c>
      <c r="J52">
        <v>81</v>
      </c>
    </row>
    <row r="53" spans="1:10" ht="14.25" customHeight="1">
      <c r="A53">
        <v>52</v>
      </c>
      <c r="B53">
        <v>3596</v>
      </c>
      <c r="C53">
        <v>996</v>
      </c>
      <c r="D53" t="s">
        <v>91</v>
      </c>
      <c r="E53" t="s">
        <v>92</v>
      </c>
      <c r="F53" t="s">
        <v>18</v>
      </c>
      <c r="G53" s="4">
        <v>0.01099537037037037</v>
      </c>
      <c r="H53" s="4">
        <f t="shared" si="0"/>
        <v>0.025</v>
      </c>
      <c r="I53" s="4">
        <v>0.03599537037037037</v>
      </c>
      <c r="J53">
        <v>80</v>
      </c>
    </row>
    <row r="54" spans="2:9" ht="14.25" customHeight="1">
      <c r="B54">
        <v>3571</v>
      </c>
      <c r="C54">
        <v>971</v>
      </c>
      <c r="D54" t="s">
        <v>129</v>
      </c>
      <c r="E54" t="s">
        <v>33</v>
      </c>
      <c r="F54" t="s">
        <v>31</v>
      </c>
      <c r="G54" s="4">
        <v>0.009363425925925924</v>
      </c>
      <c r="I54" s="4" t="s">
        <v>204</v>
      </c>
    </row>
    <row r="55" spans="2:9" ht="14.25" customHeight="1">
      <c r="B55">
        <v>3606</v>
      </c>
      <c r="C55">
        <v>906</v>
      </c>
      <c r="D55" t="s">
        <v>108</v>
      </c>
      <c r="E55" t="s">
        <v>109</v>
      </c>
      <c r="F55" t="s">
        <v>18</v>
      </c>
      <c r="G55" s="4">
        <v>0.011585648148148149</v>
      </c>
      <c r="I55" s="4" t="s">
        <v>205</v>
      </c>
    </row>
    <row r="56" spans="2:10" ht="14.25" customHeight="1">
      <c r="B56">
        <v>3577</v>
      </c>
      <c r="C56">
        <v>977</v>
      </c>
      <c r="D56" t="s">
        <v>46</v>
      </c>
      <c r="E56" t="s">
        <v>47</v>
      </c>
      <c r="F56" t="s">
        <v>18</v>
      </c>
      <c r="G56" s="4" t="s">
        <v>206</v>
      </c>
      <c r="J56" s="6" t="s">
        <v>48</v>
      </c>
    </row>
    <row r="57" spans="2:10" ht="14.25" customHeight="1">
      <c r="B57">
        <v>3583</v>
      </c>
      <c r="C57">
        <v>983</v>
      </c>
      <c r="D57" t="s">
        <v>71</v>
      </c>
      <c r="E57" t="s">
        <v>72</v>
      </c>
      <c r="F57" t="s">
        <v>18</v>
      </c>
      <c r="G57" s="4" t="s">
        <v>206</v>
      </c>
      <c r="J57" s="6" t="s">
        <v>48</v>
      </c>
    </row>
    <row r="58" spans="2:6" ht="14.25" customHeight="1">
      <c r="B58">
        <v>3616</v>
      </c>
      <c r="C58">
        <v>916</v>
      </c>
      <c r="D58" t="s">
        <v>94</v>
      </c>
      <c r="E58" t="s">
        <v>95</v>
      </c>
      <c r="F58" t="s">
        <v>18</v>
      </c>
    </row>
    <row r="59" spans="2:10" ht="14.25" customHeight="1">
      <c r="B59">
        <v>3627</v>
      </c>
      <c r="C59">
        <v>927</v>
      </c>
      <c r="D59" t="s">
        <v>77</v>
      </c>
      <c r="E59" t="s">
        <v>78</v>
      </c>
      <c r="F59" t="s">
        <v>18</v>
      </c>
      <c r="G59" s="4" t="s">
        <v>206</v>
      </c>
      <c r="J59" s="6" t="s">
        <v>48</v>
      </c>
    </row>
    <row r="60" spans="2:10" ht="14.25" customHeight="1">
      <c r="B60">
        <v>3635</v>
      </c>
      <c r="C60">
        <v>935</v>
      </c>
      <c r="D60" t="s">
        <v>75</v>
      </c>
      <c r="E60" t="s">
        <v>76</v>
      </c>
      <c r="F60" t="s">
        <v>18</v>
      </c>
      <c r="G60" s="4" t="s">
        <v>206</v>
      </c>
      <c r="J60" s="6" t="s">
        <v>48</v>
      </c>
    </row>
    <row r="61" spans="2:10" ht="14.25" customHeight="1">
      <c r="B61">
        <v>3637</v>
      </c>
      <c r="C61">
        <v>937</v>
      </c>
      <c r="D61" t="s">
        <v>69</v>
      </c>
      <c r="E61" t="s">
        <v>207</v>
      </c>
      <c r="F61" t="s">
        <v>18</v>
      </c>
      <c r="G61" s="4" t="s">
        <v>206</v>
      </c>
      <c r="J61" s="6" t="s">
        <v>48</v>
      </c>
    </row>
    <row r="62" spans="2:10" ht="14.25" customHeight="1">
      <c r="B62">
        <v>3560</v>
      </c>
      <c r="C62">
        <v>960</v>
      </c>
      <c r="D62" t="s">
        <v>53</v>
      </c>
      <c r="E62" t="s">
        <v>54</v>
      </c>
      <c r="F62" t="s">
        <v>18</v>
      </c>
      <c r="G62" s="4" t="s">
        <v>206</v>
      </c>
      <c r="J62" s="6" t="s">
        <v>48</v>
      </c>
    </row>
    <row r="63" spans="2:10" ht="14.25" customHeight="1">
      <c r="B63">
        <v>3588</v>
      </c>
      <c r="C63">
        <v>988</v>
      </c>
      <c r="D63" t="s">
        <v>156</v>
      </c>
      <c r="E63" t="s">
        <v>26</v>
      </c>
      <c r="F63" t="s">
        <v>31</v>
      </c>
      <c r="G63" s="4" t="s">
        <v>206</v>
      </c>
      <c r="J63" s="6" t="s">
        <v>48</v>
      </c>
    </row>
    <row r="64" spans="2:10" ht="14.25" customHeight="1">
      <c r="B64">
        <v>3611</v>
      </c>
      <c r="C64">
        <v>911</v>
      </c>
      <c r="D64" t="s">
        <v>159</v>
      </c>
      <c r="E64" t="s">
        <v>50</v>
      </c>
      <c r="F64" t="s">
        <v>31</v>
      </c>
      <c r="G64" s="4" t="s">
        <v>206</v>
      </c>
      <c r="J64" s="6" t="s">
        <v>48</v>
      </c>
    </row>
    <row r="65" spans="2:10" ht="14.25" customHeight="1">
      <c r="B65">
        <v>3620</v>
      </c>
      <c r="C65">
        <v>920</v>
      </c>
      <c r="D65" t="s">
        <v>133</v>
      </c>
      <c r="E65" t="s">
        <v>134</v>
      </c>
      <c r="F65" t="s">
        <v>31</v>
      </c>
      <c r="G65" s="4" t="s">
        <v>206</v>
      </c>
      <c r="J65" s="6" t="s">
        <v>48</v>
      </c>
    </row>
    <row r="66" spans="2:10" ht="14.25" customHeight="1">
      <c r="B66">
        <v>3622</v>
      </c>
      <c r="C66">
        <v>922</v>
      </c>
      <c r="D66" t="s">
        <v>124</v>
      </c>
      <c r="E66" t="s">
        <v>125</v>
      </c>
      <c r="F66" t="s">
        <v>31</v>
      </c>
      <c r="G66" s="4" t="s">
        <v>206</v>
      </c>
      <c r="J66" s="6" t="s">
        <v>48</v>
      </c>
    </row>
    <row r="67" spans="2:10" ht="14.25" customHeight="1">
      <c r="B67">
        <v>3625</v>
      </c>
      <c r="C67">
        <v>925</v>
      </c>
      <c r="D67" t="s">
        <v>120</v>
      </c>
      <c r="E67" t="s">
        <v>121</v>
      </c>
      <c r="F67" t="s">
        <v>31</v>
      </c>
      <c r="G67" s="4" t="s">
        <v>206</v>
      </c>
      <c r="J67" s="6" t="s">
        <v>48</v>
      </c>
    </row>
    <row r="68" spans="2:10" ht="14.25" customHeight="1">
      <c r="B68">
        <v>3628</v>
      </c>
      <c r="C68">
        <v>928</v>
      </c>
      <c r="D68" t="s">
        <v>160</v>
      </c>
      <c r="E68" t="s">
        <v>161</v>
      </c>
      <c r="F68" t="s">
        <v>31</v>
      </c>
      <c r="G68" s="4" t="s">
        <v>206</v>
      </c>
      <c r="J68" s="6" t="s">
        <v>48</v>
      </c>
    </row>
    <row r="69" spans="2:10" ht="14.25" customHeight="1">
      <c r="B69">
        <v>3632</v>
      </c>
      <c r="C69">
        <v>932</v>
      </c>
      <c r="D69" t="s">
        <v>110</v>
      </c>
      <c r="E69" t="s">
        <v>111</v>
      </c>
      <c r="F69" t="s">
        <v>31</v>
      </c>
      <c r="G69" s="4" t="s">
        <v>206</v>
      </c>
      <c r="J69" s="6" t="s">
        <v>48</v>
      </c>
    </row>
    <row r="70" spans="2:10" ht="14.25" customHeight="1">
      <c r="B70">
        <v>3633</v>
      </c>
      <c r="C70">
        <v>933</v>
      </c>
      <c r="D70" t="s">
        <v>150</v>
      </c>
      <c r="E70" t="s">
        <v>151</v>
      </c>
      <c r="F70" t="s">
        <v>31</v>
      </c>
      <c r="G70" s="4" t="s">
        <v>206</v>
      </c>
      <c r="J70" s="6" t="s">
        <v>48</v>
      </c>
    </row>
    <row r="71" spans="2:10" ht="14.25" customHeight="1">
      <c r="B71">
        <v>3636</v>
      </c>
      <c r="C71">
        <v>936</v>
      </c>
      <c r="D71" t="s">
        <v>122</v>
      </c>
      <c r="E71" t="s">
        <v>123</v>
      </c>
      <c r="F71" t="s">
        <v>31</v>
      </c>
      <c r="G71" s="4" t="s">
        <v>206</v>
      </c>
      <c r="J71" s="6" t="s">
        <v>48</v>
      </c>
    </row>
    <row r="72" spans="2:10" ht="14.25" customHeight="1">
      <c r="B72">
        <v>3638</v>
      </c>
      <c r="C72">
        <v>938</v>
      </c>
      <c r="D72" t="s">
        <v>130</v>
      </c>
      <c r="E72" t="s">
        <v>131</v>
      </c>
      <c r="F72" t="s">
        <v>31</v>
      </c>
      <c r="G72" s="4" t="s">
        <v>206</v>
      </c>
      <c r="J72" s="6" t="s">
        <v>48</v>
      </c>
    </row>
    <row r="73" spans="4:10" ht="14.25" customHeight="1">
      <c r="D73" t="s">
        <v>208</v>
      </c>
      <c r="E73" t="s">
        <v>20</v>
      </c>
      <c r="F73" t="s">
        <v>31</v>
      </c>
      <c r="G73" s="4" t="s">
        <v>206</v>
      </c>
      <c r="J73" s="6" t="s">
        <v>48</v>
      </c>
    </row>
  </sheetData>
  <sheetProtection selectLockedCells="1" selectUnlockedCells="1"/>
  <printOptions gridLines="1"/>
  <pageMargins left="0.7875" right="0.7875" top="0.7875" bottom="0.7875" header="0.5118055555555555" footer="0.5118055555555555"/>
  <pageSetup fitToHeight="10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="80" zoomScaleNormal="80" workbookViewId="0" topLeftCell="A36">
      <selection activeCell="H58" sqref="H58"/>
    </sheetView>
  </sheetViews>
  <sheetFormatPr defaultColWidth="12.57421875" defaultRowHeight="14.25" customHeight="1"/>
  <cols>
    <col min="1" max="1" width="6.57421875" style="0" customWidth="1"/>
    <col min="2" max="2" width="9.00390625" style="0" customWidth="1"/>
    <col min="3" max="3" width="13.421875" style="0" customWidth="1"/>
    <col min="4" max="4" width="12.7109375" style="0" customWidth="1"/>
    <col min="5" max="5" width="14.7109375" style="0" customWidth="1"/>
    <col min="6" max="6" width="5.00390625" style="0" customWidth="1"/>
    <col min="7" max="7" width="15.421875" style="7" customWidth="1"/>
    <col min="8" max="16384" width="11.57421875" style="0" customWidth="1"/>
  </cols>
  <sheetData>
    <row r="1" spans="1:8" s="3" customFormat="1" ht="14.25" customHeight="1">
      <c r="A1" s="3" t="s">
        <v>198</v>
      </c>
      <c r="B1" s="3" t="s">
        <v>2</v>
      </c>
      <c r="C1" s="3" t="s">
        <v>199</v>
      </c>
      <c r="D1" s="3" t="s">
        <v>3</v>
      </c>
      <c r="E1" s="3" t="s">
        <v>4</v>
      </c>
      <c r="F1" s="3" t="s">
        <v>5</v>
      </c>
      <c r="G1" s="8" t="s">
        <v>202</v>
      </c>
      <c r="H1" s="3" t="s">
        <v>203</v>
      </c>
    </row>
    <row r="2" spans="1:8" s="3" customFormat="1" ht="14.25" customHeight="1">
      <c r="A2">
        <v>3</v>
      </c>
      <c r="B2">
        <v>3650</v>
      </c>
      <c r="C2">
        <v>950</v>
      </c>
      <c r="D2" t="s">
        <v>27</v>
      </c>
      <c r="E2" t="s">
        <v>28</v>
      </c>
      <c r="F2" t="s">
        <v>18</v>
      </c>
      <c r="G2" s="7" t="s">
        <v>209</v>
      </c>
      <c r="H2" s="6">
        <v>100</v>
      </c>
    </row>
    <row r="3" spans="1:8" ht="14.25" customHeight="1">
      <c r="A3">
        <v>13</v>
      </c>
      <c r="B3">
        <v>3652</v>
      </c>
      <c r="C3">
        <v>952</v>
      </c>
      <c r="D3" t="s">
        <v>16</v>
      </c>
      <c r="E3" t="s">
        <v>17</v>
      </c>
      <c r="F3" t="s">
        <v>18</v>
      </c>
      <c r="G3" s="7" t="s">
        <v>210</v>
      </c>
      <c r="H3" s="6">
        <v>99</v>
      </c>
    </row>
    <row r="4" spans="1:8" ht="14.25" customHeight="1">
      <c r="A4">
        <v>16</v>
      </c>
      <c r="B4">
        <v>3607</v>
      </c>
      <c r="C4">
        <v>907</v>
      </c>
      <c r="D4" t="s">
        <v>44</v>
      </c>
      <c r="E4" t="s">
        <v>45</v>
      </c>
      <c r="F4" t="s">
        <v>18</v>
      </c>
      <c r="G4" s="7" t="s">
        <v>211</v>
      </c>
      <c r="H4" s="6">
        <v>98</v>
      </c>
    </row>
    <row r="5" spans="1:8" ht="14.25" customHeight="1">
      <c r="A5">
        <v>22</v>
      </c>
      <c r="B5">
        <v>3581</v>
      </c>
      <c r="C5">
        <v>981</v>
      </c>
      <c r="D5" t="s">
        <v>65</v>
      </c>
      <c r="E5" t="s">
        <v>66</v>
      </c>
      <c r="F5" t="s">
        <v>18</v>
      </c>
      <c r="G5" s="7" t="s">
        <v>212</v>
      </c>
      <c r="H5" s="6">
        <v>97</v>
      </c>
    </row>
    <row r="6" spans="1:8" ht="14.25" customHeight="1">
      <c r="A6">
        <v>32</v>
      </c>
      <c r="B6">
        <v>3613</v>
      </c>
      <c r="C6">
        <v>913</v>
      </c>
      <c r="D6" t="s">
        <v>81</v>
      </c>
      <c r="E6" t="s">
        <v>213</v>
      </c>
      <c r="F6" t="s">
        <v>18</v>
      </c>
      <c r="G6" s="7" t="s">
        <v>214</v>
      </c>
      <c r="H6" s="6">
        <v>96</v>
      </c>
    </row>
    <row r="7" spans="1:8" ht="14.25" customHeight="1">
      <c r="A7">
        <v>34</v>
      </c>
      <c r="B7">
        <v>3616</v>
      </c>
      <c r="C7">
        <v>916</v>
      </c>
      <c r="D7" t="s">
        <v>94</v>
      </c>
      <c r="E7" t="s">
        <v>95</v>
      </c>
      <c r="F7" t="s">
        <v>18</v>
      </c>
      <c r="G7" s="7" t="s">
        <v>215</v>
      </c>
      <c r="H7" s="6">
        <v>95</v>
      </c>
    </row>
    <row r="8" spans="1:8" ht="14.25" customHeight="1">
      <c r="A8">
        <v>35</v>
      </c>
      <c r="B8">
        <v>3609</v>
      </c>
      <c r="C8">
        <v>909</v>
      </c>
      <c r="D8" t="s">
        <v>51</v>
      </c>
      <c r="E8" t="s">
        <v>52</v>
      </c>
      <c r="F8" t="s">
        <v>18</v>
      </c>
      <c r="G8" s="7" t="s">
        <v>216</v>
      </c>
      <c r="H8" s="6">
        <v>94</v>
      </c>
    </row>
    <row r="9" spans="1:8" ht="14.25" customHeight="1">
      <c r="A9">
        <v>39</v>
      </c>
      <c r="B9">
        <v>3656</v>
      </c>
      <c r="C9">
        <v>956</v>
      </c>
      <c r="D9" t="s">
        <v>79</v>
      </c>
      <c r="E9" t="s">
        <v>80</v>
      </c>
      <c r="F9" t="s">
        <v>18</v>
      </c>
      <c r="G9" s="7" t="s">
        <v>217</v>
      </c>
      <c r="H9" s="6">
        <v>93</v>
      </c>
    </row>
    <row r="10" spans="1:8" ht="14.25" customHeight="1">
      <c r="A10">
        <v>41</v>
      </c>
      <c r="B10">
        <v>3648</v>
      </c>
      <c r="C10">
        <v>948</v>
      </c>
      <c r="D10" t="s">
        <v>21</v>
      </c>
      <c r="E10" t="s">
        <v>22</v>
      </c>
      <c r="F10" t="s">
        <v>18</v>
      </c>
      <c r="G10" s="7" t="s">
        <v>218</v>
      </c>
      <c r="H10" s="6">
        <v>92</v>
      </c>
    </row>
    <row r="11" spans="1:8" ht="14.25" customHeight="1">
      <c r="A11">
        <v>43</v>
      </c>
      <c r="B11">
        <v>3635</v>
      </c>
      <c r="C11">
        <v>935</v>
      </c>
      <c r="D11" t="s">
        <v>75</v>
      </c>
      <c r="E11" t="s">
        <v>76</v>
      </c>
      <c r="F11" t="s">
        <v>18</v>
      </c>
      <c r="G11" s="7" t="s">
        <v>219</v>
      </c>
      <c r="H11" s="6">
        <v>91</v>
      </c>
    </row>
    <row r="12" spans="1:8" ht="14.25" customHeight="1">
      <c r="A12">
        <v>45</v>
      </c>
      <c r="B12">
        <v>3580</v>
      </c>
      <c r="C12">
        <v>980</v>
      </c>
      <c r="D12" t="s">
        <v>220</v>
      </c>
      <c r="E12" t="s">
        <v>56</v>
      </c>
      <c r="F12" t="s">
        <v>18</v>
      </c>
      <c r="G12" s="7" t="s">
        <v>221</v>
      </c>
      <c r="H12" s="6">
        <v>90</v>
      </c>
    </row>
    <row r="13" spans="1:8" ht="14.25" customHeight="1">
      <c r="A13">
        <v>46</v>
      </c>
      <c r="B13">
        <v>3592</v>
      </c>
      <c r="C13">
        <v>992</v>
      </c>
      <c r="D13" t="s">
        <v>59</v>
      </c>
      <c r="E13" t="s">
        <v>60</v>
      </c>
      <c r="F13" t="s">
        <v>18</v>
      </c>
      <c r="G13" s="7" t="s">
        <v>222</v>
      </c>
      <c r="H13" s="6">
        <v>89</v>
      </c>
    </row>
    <row r="14" spans="1:8" ht="14.25" customHeight="1">
      <c r="A14">
        <v>47</v>
      </c>
      <c r="B14">
        <v>3654</v>
      </c>
      <c r="C14">
        <v>954</v>
      </c>
      <c r="D14" t="s">
        <v>83</v>
      </c>
      <c r="E14" t="s">
        <v>84</v>
      </c>
      <c r="F14" t="s">
        <v>18</v>
      </c>
      <c r="G14" s="7" t="s">
        <v>223</v>
      </c>
      <c r="H14" s="6">
        <v>88</v>
      </c>
    </row>
    <row r="15" spans="1:8" ht="14.25" customHeight="1">
      <c r="A15">
        <v>49</v>
      </c>
      <c r="B15">
        <v>3627</v>
      </c>
      <c r="C15">
        <v>927</v>
      </c>
      <c r="D15" t="s">
        <v>77</v>
      </c>
      <c r="E15" t="s">
        <v>78</v>
      </c>
      <c r="F15" t="s">
        <v>18</v>
      </c>
      <c r="G15" s="7" t="s">
        <v>224</v>
      </c>
      <c r="H15" s="6">
        <v>87</v>
      </c>
    </row>
    <row r="16" spans="1:8" ht="14.25" customHeight="1">
      <c r="A16">
        <v>50</v>
      </c>
      <c r="B16">
        <v>3569</v>
      </c>
      <c r="C16">
        <v>969</v>
      </c>
      <c r="D16" t="s">
        <v>225</v>
      </c>
      <c r="E16" t="s">
        <v>62</v>
      </c>
      <c r="F16" t="s">
        <v>18</v>
      </c>
      <c r="G16" s="7" t="s">
        <v>226</v>
      </c>
      <c r="H16" s="6">
        <v>86</v>
      </c>
    </row>
    <row r="17" spans="1:8" ht="14.25" customHeight="1">
      <c r="A17">
        <v>51</v>
      </c>
      <c r="B17">
        <v>3644</v>
      </c>
      <c r="C17">
        <v>944</v>
      </c>
      <c r="D17" t="s">
        <v>98</v>
      </c>
      <c r="E17" t="s">
        <v>99</v>
      </c>
      <c r="F17" t="s">
        <v>18</v>
      </c>
      <c r="G17" s="7" t="s">
        <v>227</v>
      </c>
      <c r="H17" s="6">
        <v>85</v>
      </c>
    </row>
    <row r="18" spans="1:8" ht="14.25" customHeight="1">
      <c r="A18">
        <v>52</v>
      </c>
      <c r="B18">
        <v>3574</v>
      </c>
      <c r="C18">
        <v>974</v>
      </c>
      <c r="D18" t="s">
        <v>87</v>
      </c>
      <c r="E18" t="s">
        <v>88</v>
      </c>
      <c r="F18" t="s">
        <v>18</v>
      </c>
      <c r="G18" s="7" t="s">
        <v>228</v>
      </c>
      <c r="H18" s="6">
        <v>84</v>
      </c>
    </row>
    <row r="19" spans="1:8" ht="14.25" customHeight="1">
      <c r="A19">
        <v>53</v>
      </c>
      <c r="B19">
        <v>3639</v>
      </c>
      <c r="C19">
        <v>939</v>
      </c>
      <c r="D19" t="s">
        <v>73</v>
      </c>
      <c r="E19" t="s">
        <v>74</v>
      </c>
      <c r="F19" t="s">
        <v>18</v>
      </c>
      <c r="G19" s="7" t="s">
        <v>229</v>
      </c>
      <c r="H19" s="6">
        <v>83</v>
      </c>
    </row>
    <row r="20" spans="1:8" ht="14.25" customHeight="1">
      <c r="A20">
        <v>55</v>
      </c>
      <c r="B20">
        <v>3605</v>
      </c>
      <c r="C20">
        <v>905</v>
      </c>
      <c r="D20" t="s">
        <v>63</v>
      </c>
      <c r="E20" t="s">
        <v>64</v>
      </c>
      <c r="F20" t="s">
        <v>18</v>
      </c>
      <c r="G20" s="7" t="s">
        <v>230</v>
      </c>
      <c r="H20" s="6">
        <v>82</v>
      </c>
    </row>
    <row r="21" spans="1:8" ht="14.25" customHeight="1">
      <c r="A21">
        <v>57</v>
      </c>
      <c r="B21">
        <v>3658</v>
      </c>
      <c r="C21">
        <v>958</v>
      </c>
      <c r="D21" t="s">
        <v>102</v>
      </c>
      <c r="E21" t="s">
        <v>103</v>
      </c>
      <c r="F21" t="s">
        <v>18</v>
      </c>
      <c r="G21" s="7" t="s">
        <v>231</v>
      </c>
      <c r="H21" s="6">
        <v>81</v>
      </c>
    </row>
    <row r="22" spans="1:8" ht="14.25" customHeight="1">
      <c r="A22">
        <v>1</v>
      </c>
      <c r="B22" s="6">
        <v>3653</v>
      </c>
      <c r="C22">
        <v>953</v>
      </c>
      <c r="D22" s="9" t="s">
        <v>39</v>
      </c>
      <c r="E22" s="9" t="s">
        <v>28</v>
      </c>
      <c r="F22" s="9" t="s">
        <v>31</v>
      </c>
      <c r="G22" s="10" t="s">
        <v>232</v>
      </c>
      <c r="H22">
        <v>100</v>
      </c>
    </row>
    <row r="23" spans="1:8" ht="14.25" customHeight="1">
      <c r="A23">
        <v>2</v>
      </c>
      <c r="B23">
        <v>3602</v>
      </c>
      <c r="C23">
        <v>902</v>
      </c>
      <c r="D23" t="s">
        <v>29</v>
      </c>
      <c r="E23" t="s">
        <v>30</v>
      </c>
      <c r="F23" t="s">
        <v>31</v>
      </c>
      <c r="G23" s="7" t="s">
        <v>233</v>
      </c>
      <c r="H23">
        <v>99</v>
      </c>
    </row>
    <row r="24" spans="1:8" ht="14.25" customHeight="1">
      <c r="A24">
        <v>4</v>
      </c>
      <c r="B24">
        <v>3647</v>
      </c>
      <c r="C24">
        <v>947</v>
      </c>
      <c r="D24" t="s">
        <v>32</v>
      </c>
      <c r="E24" t="s">
        <v>33</v>
      </c>
      <c r="F24" t="s">
        <v>31</v>
      </c>
      <c r="G24" s="7" t="s">
        <v>234</v>
      </c>
      <c r="H24">
        <v>98</v>
      </c>
    </row>
    <row r="25" spans="1:8" ht="14.25" customHeight="1">
      <c r="A25">
        <v>5</v>
      </c>
      <c r="B25">
        <v>3578</v>
      </c>
      <c r="C25">
        <v>978</v>
      </c>
      <c r="D25" t="s">
        <v>235</v>
      </c>
      <c r="E25" t="s">
        <v>33</v>
      </c>
      <c r="F25" t="s">
        <v>31</v>
      </c>
      <c r="G25" s="7" t="s">
        <v>236</v>
      </c>
      <c r="H25">
        <v>97</v>
      </c>
    </row>
    <row r="26" spans="1:8" ht="14.25" customHeight="1">
      <c r="A26">
        <v>6</v>
      </c>
      <c r="B26">
        <v>3582</v>
      </c>
      <c r="C26">
        <v>982</v>
      </c>
      <c r="D26" t="s">
        <v>114</v>
      </c>
      <c r="E26" t="s">
        <v>115</v>
      </c>
      <c r="F26" t="s">
        <v>31</v>
      </c>
      <c r="G26" s="7" t="s">
        <v>236</v>
      </c>
      <c r="H26">
        <v>96</v>
      </c>
    </row>
    <row r="27" spans="1:8" ht="14.25" customHeight="1">
      <c r="A27">
        <v>7</v>
      </c>
      <c r="B27">
        <v>3624</v>
      </c>
      <c r="C27">
        <v>924</v>
      </c>
      <c r="D27" t="s">
        <v>116</v>
      </c>
      <c r="E27" t="s">
        <v>117</v>
      </c>
      <c r="F27" t="s">
        <v>31</v>
      </c>
      <c r="G27" s="7" t="s">
        <v>237</v>
      </c>
      <c r="H27">
        <v>95</v>
      </c>
    </row>
    <row r="28" spans="1:8" ht="14.25" customHeight="1">
      <c r="A28">
        <v>8</v>
      </c>
      <c r="B28">
        <v>3598</v>
      </c>
      <c r="C28">
        <v>998</v>
      </c>
      <c r="D28" t="s">
        <v>118</v>
      </c>
      <c r="E28" t="s">
        <v>119</v>
      </c>
      <c r="F28" t="s">
        <v>31</v>
      </c>
      <c r="G28" s="7" t="s">
        <v>238</v>
      </c>
      <c r="H28">
        <v>94</v>
      </c>
    </row>
    <row r="29" spans="1:8" ht="14.25" customHeight="1">
      <c r="A29">
        <v>9</v>
      </c>
      <c r="B29">
        <v>3622</v>
      </c>
      <c r="C29">
        <v>922</v>
      </c>
      <c r="D29" t="s">
        <v>124</v>
      </c>
      <c r="E29" t="s">
        <v>125</v>
      </c>
      <c r="F29" t="s">
        <v>31</v>
      </c>
      <c r="G29" s="7" t="s">
        <v>239</v>
      </c>
      <c r="H29">
        <v>93</v>
      </c>
    </row>
    <row r="30" spans="1:8" ht="14.25" customHeight="1">
      <c r="A30">
        <v>10</v>
      </c>
      <c r="B30">
        <v>3649</v>
      </c>
      <c r="C30">
        <v>949</v>
      </c>
      <c r="D30" t="s">
        <v>28</v>
      </c>
      <c r="E30" t="s">
        <v>22</v>
      </c>
      <c r="F30" t="s">
        <v>31</v>
      </c>
      <c r="G30" s="7" t="s">
        <v>240</v>
      </c>
      <c r="H30">
        <v>92</v>
      </c>
    </row>
    <row r="31" spans="1:8" ht="14.25" customHeight="1">
      <c r="A31">
        <v>11</v>
      </c>
      <c r="B31">
        <v>3591</v>
      </c>
      <c r="C31">
        <v>991</v>
      </c>
      <c r="D31" t="s">
        <v>146</v>
      </c>
      <c r="E31" t="s">
        <v>147</v>
      </c>
      <c r="F31" t="s">
        <v>31</v>
      </c>
      <c r="G31" s="7" t="s">
        <v>241</v>
      </c>
      <c r="H31">
        <v>91</v>
      </c>
    </row>
    <row r="32" spans="1:8" ht="14.25" customHeight="1">
      <c r="A32">
        <v>12</v>
      </c>
      <c r="B32">
        <v>3610</v>
      </c>
      <c r="C32">
        <v>910</v>
      </c>
      <c r="D32" t="s">
        <v>144</v>
      </c>
      <c r="E32" t="s">
        <v>145</v>
      </c>
      <c r="F32" t="s">
        <v>31</v>
      </c>
      <c r="G32" s="7" t="s">
        <v>242</v>
      </c>
      <c r="H32">
        <v>90</v>
      </c>
    </row>
    <row r="33" spans="1:8" ht="14.25" customHeight="1">
      <c r="A33">
        <v>14</v>
      </c>
      <c r="B33">
        <v>3634</v>
      </c>
      <c r="C33">
        <v>934</v>
      </c>
      <c r="D33" t="s">
        <v>126</v>
      </c>
      <c r="E33" t="s">
        <v>127</v>
      </c>
      <c r="F33" t="s">
        <v>31</v>
      </c>
      <c r="G33" s="7" t="s">
        <v>243</v>
      </c>
      <c r="H33">
        <v>89</v>
      </c>
    </row>
    <row r="34" spans="1:8" ht="14.25" customHeight="1">
      <c r="A34">
        <v>15</v>
      </c>
      <c r="B34">
        <v>3615</v>
      </c>
      <c r="C34">
        <v>915</v>
      </c>
      <c r="D34" t="s">
        <v>124</v>
      </c>
      <c r="E34" t="s">
        <v>174</v>
      </c>
      <c r="F34" t="s">
        <v>31</v>
      </c>
      <c r="G34" s="7" t="s">
        <v>243</v>
      </c>
      <c r="H34">
        <v>88</v>
      </c>
    </row>
    <row r="35" spans="1:8" ht="14.25" customHeight="1">
      <c r="A35">
        <v>17</v>
      </c>
      <c r="B35">
        <v>3645</v>
      </c>
      <c r="C35">
        <v>945</v>
      </c>
      <c r="D35" t="s">
        <v>128</v>
      </c>
      <c r="E35" t="s">
        <v>50</v>
      </c>
      <c r="F35" t="s">
        <v>31</v>
      </c>
      <c r="G35" s="7" t="s">
        <v>244</v>
      </c>
      <c r="H35">
        <v>87</v>
      </c>
    </row>
    <row r="36" spans="1:8" ht="14.25" customHeight="1">
      <c r="A36">
        <v>18</v>
      </c>
      <c r="B36">
        <v>3571</v>
      </c>
      <c r="C36">
        <v>971</v>
      </c>
      <c r="D36" t="s">
        <v>129</v>
      </c>
      <c r="E36" t="s">
        <v>33</v>
      </c>
      <c r="F36" t="s">
        <v>31</v>
      </c>
      <c r="G36" s="7" t="s">
        <v>245</v>
      </c>
      <c r="H36">
        <v>86</v>
      </c>
    </row>
    <row r="37" spans="1:8" ht="14.25" customHeight="1">
      <c r="A37">
        <v>19</v>
      </c>
      <c r="B37">
        <v>3659</v>
      </c>
      <c r="C37">
        <v>959</v>
      </c>
      <c r="D37" t="s">
        <v>189</v>
      </c>
      <c r="E37" t="s">
        <v>161</v>
      </c>
      <c r="F37" t="s">
        <v>31</v>
      </c>
      <c r="G37" s="7" t="s">
        <v>246</v>
      </c>
      <c r="H37">
        <v>85</v>
      </c>
    </row>
    <row r="38" spans="1:8" ht="14.25" customHeight="1">
      <c r="A38">
        <v>20</v>
      </c>
      <c r="B38">
        <v>3626</v>
      </c>
      <c r="C38">
        <v>926</v>
      </c>
      <c r="D38" t="s">
        <v>122</v>
      </c>
      <c r="E38" t="s">
        <v>171</v>
      </c>
      <c r="F38" t="s">
        <v>31</v>
      </c>
      <c r="G38" s="7" t="s">
        <v>247</v>
      </c>
      <c r="H38">
        <v>84</v>
      </c>
    </row>
    <row r="39" spans="1:8" ht="14.25" customHeight="1">
      <c r="A39">
        <v>21</v>
      </c>
      <c r="B39">
        <v>3641</v>
      </c>
      <c r="C39">
        <v>941</v>
      </c>
      <c r="D39" t="s">
        <v>148</v>
      </c>
      <c r="E39" t="s">
        <v>149</v>
      </c>
      <c r="F39" t="s">
        <v>31</v>
      </c>
      <c r="G39" s="7" t="s">
        <v>248</v>
      </c>
      <c r="H39">
        <v>83</v>
      </c>
    </row>
    <row r="40" spans="1:8" ht="14.25" customHeight="1">
      <c r="A40">
        <v>23</v>
      </c>
      <c r="B40">
        <v>3657</v>
      </c>
      <c r="C40">
        <v>957</v>
      </c>
      <c r="D40" t="s">
        <v>190</v>
      </c>
      <c r="E40" t="s">
        <v>191</v>
      </c>
      <c r="F40" t="s">
        <v>31</v>
      </c>
      <c r="G40" s="7" t="s">
        <v>249</v>
      </c>
      <c r="H40">
        <v>82</v>
      </c>
    </row>
    <row r="41" spans="1:8" ht="14.25" customHeight="1">
      <c r="A41">
        <v>24</v>
      </c>
      <c r="B41">
        <v>3638</v>
      </c>
      <c r="C41">
        <v>938</v>
      </c>
      <c r="D41" t="s">
        <v>130</v>
      </c>
      <c r="E41" t="s">
        <v>131</v>
      </c>
      <c r="F41" t="s">
        <v>31</v>
      </c>
      <c r="G41" s="7" t="s">
        <v>250</v>
      </c>
      <c r="H41">
        <v>81</v>
      </c>
    </row>
    <row r="42" spans="1:8" ht="14.25" customHeight="1">
      <c r="A42">
        <v>25</v>
      </c>
      <c r="B42">
        <v>3619</v>
      </c>
      <c r="C42">
        <v>919</v>
      </c>
      <c r="D42" t="s">
        <v>172</v>
      </c>
      <c r="E42" t="s">
        <v>90</v>
      </c>
      <c r="F42" t="s">
        <v>31</v>
      </c>
      <c r="G42" s="7" t="s">
        <v>251</v>
      </c>
      <c r="H42">
        <v>80</v>
      </c>
    </row>
    <row r="43" spans="1:8" ht="14.25" customHeight="1">
      <c r="A43">
        <v>26</v>
      </c>
      <c r="B43">
        <v>3651</v>
      </c>
      <c r="C43">
        <v>951</v>
      </c>
      <c r="D43" t="s">
        <v>135</v>
      </c>
      <c r="E43" t="s">
        <v>17</v>
      </c>
      <c r="F43" t="s">
        <v>31</v>
      </c>
      <c r="G43" s="7" t="s">
        <v>252</v>
      </c>
      <c r="H43">
        <v>79</v>
      </c>
    </row>
    <row r="44" spans="1:8" ht="14.25" customHeight="1">
      <c r="A44">
        <v>27</v>
      </c>
      <c r="B44">
        <v>3623</v>
      </c>
      <c r="C44">
        <v>923</v>
      </c>
      <c r="D44" t="s">
        <v>130</v>
      </c>
      <c r="E44" t="s">
        <v>132</v>
      </c>
      <c r="F44" t="s">
        <v>31</v>
      </c>
      <c r="G44" s="7" t="s">
        <v>253</v>
      </c>
      <c r="H44">
        <v>78</v>
      </c>
    </row>
    <row r="45" spans="1:8" ht="14.25" customHeight="1">
      <c r="A45">
        <v>28</v>
      </c>
      <c r="B45">
        <v>3579</v>
      </c>
      <c r="C45">
        <v>979</v>
      </c>
      <c r="D45" t="s">
        <v>164</v>
      </c>
      <c r="E45" t="s">
        <v>165</v>
      </c>
      <c r="F45" t="s">
        <v>31</v>
      </c>
      <c r="G45" s="7" t="s">
        <v>254</v>
      </c>
      <c r="H45">
        <v>77</v>
      </c>
    </row>
    <row r="46" spans="1:8" ht="14.25" customHeight="1">
      <c r="A46">
        <v>29</v>
      </c>
      <c r="B46" s="6">
        <v>3572</v>
      </c>
      <c r="C46">
        <v>972</v>
      </c>
      <c r="D46" t="s">
        <v>136</v>
      </c>
      <c r="E46" t="s">
        <v>137</v>
      </c>
      <c r="F46" t="s">
        <v>31</v>
      </c>
      <c r="G46" s="7" t="s">
        <v>255</v>
      </c>
      <c r="H46">
        <v>76</v>
      </c>
    </row>
    <row r="47" spans="1:8" ht="14.25" customHeight="1">
      <c r="A47">
        <v>30</v>
      </c>
      <c r="B47">
        <v>3588</v>
      </c>
      <c r="C47">
        <v>988</v>
      </c>
      <c r="D47" t="s">
        <v>156</v>
      </c>
      <c r="E47" t="s">
        <v>26</v>
      </c>
      <c r="F47" t="s">
        <v>31</v>
      </c>
      <c r="G47" s="7" t="s">
        <v>256</v>
      </c>
      <c r="H47">
        <v>75</v>
      </c>
    </row>
    <row r="48" spans="1:8" ht="14.25" customHeight="1">
      <c r="A48">
        <v>31</v>
      </c>
      <c r="B48">
        <v>3643</v>
      </c>
      <c r="C48">
        <v>943</v>
      </c>
      <c r="D48" t="s">
        <v>181</v>
      </c>
      <c r="E48" t="s">
        <v>182</v>
      </c>
      <c r="F48" t="s">
        <v>31</v>
      </c>
      <c r="G48" s="7" t="s">
        <v>257</v>
      </c>
      <c r="H48">
        <v>74</v>
      </c>
    </row>
    <row r="49" spans="1:8" ht="14.25" customHeight="1">
      <c r="A49">
        <v>33</v>
      </c>
      <c r="B49">
        <v>3620</v>
      </c>
      <c r="C49">
        <v>920</v>
      </c>
      <c r="D49" t="s">
        <v>133</v>
      </c>
      <c r="E49" t="s">
        <v>134</v>
      </c>
      <c r="F49" t="s">
        <v>31</v>
      </c>
      <c r="G49" s="7" t="s">
        <v>258</v>
      </c>
      <c r="H49">
        <v>73</v>
      </c>
    </row>
    <row r="50" spans="1:8" ht="14.25" customHeight="1">
      <c r="A50">
        <v>36</v>
      </c>
      <c r="B50">
        <v>3642</v>
      </c>
      <c r="C50">
        <v>942</v>
      </c>
      <c r="D50" t="s">
        <v>179</v>
      </c>
      <c r="E50" t="s">
        <v>180</v>
      </c>
      <c r="F50" t="s">
        <v>31</v>
      </c>
      <c r="G50" s="7" t="s">
        <v>259</v>
      </c>
      <c r="H50">
        <v>72</v>
      </c>
    </row>
    <row r="51" spans="1:8" ht="14.25" customHeight="1">
      <c r="A51">
        <v>37</v>
      </c>
      <c r="B51">
        <v>3570</v>
      </c>
      <c r="C51">
        <v>970</v>
      </c>
      <c r="D51" t="s">
        <v>260</v>
      </c>
      <c r="E51" t="s">
        <v>141</v>
      </c>
      <c r="F51" t="s">
        <v>31</v>
      </c>
      <c r="G51" s="7" t="s">
        <v>261</v>
      </c>
      <c r="H51">
        <v>71</v>
      </c>
    </row>
    <row r="52" spans="1:8" ht="14.25" customHeight="1">
      <c r="A52">
        <v>38</v>
      </c>
      <c r="B52">
        <v>3631</v>
      </c>
      <c r="C52">
        <v>931</v>
      </c>
      <c r="D52" t="s">
        <v>156</v>
      </c>
      <c r="E52" t="s">
        <v>183</v>
      </c>
      <c r="F52" t="s">
        <v>31</v>
      </c>
      <c r="G52" s="7" t="s">
        <v>262</v>
      </c>
      <c r="H52">
        <v>70</v>
      </c>
    </row>
    <row r="53" spans="1:8" ht="14.25" customHeight="1">
      <c r="A53">
        <v>40</v>
      </c>
      <c r="B53">
        <v>3655</v>
      </c>
      <c r="C53">
        <v>955</v>
      </c>
      <c r="D53" t="s">
        <v>196</v>
      </c>
      <c r="E53" t="s">
        <v>197</v>
      </c>
      <c r="F53" t="s">
        <v>31</v>
      </c>
      <c r="G53" s="7" t="s">
        <v>263</v>
      </c>
      <c r="H53">
        <v>69</v>
      </c>
    </row>
    <row r="54" spans="1:8" ht="14.25" customHeight="1">
      <c r="A54">
        <v>42</v>
      </c>
      <c r="B54">
        <v>3604</v>
      </c>
      <c r="C54">
        <v>904</v>
      </c>
      <c r="D54" t="s">
        <v>166</v>
      </c>
      <c r="E54" t="s">
        <v>167</v>
      </c>
      <c r="F54" t="s">
        <v>31</v>
      </c>
      <c r="G54" s="7" t="s">
        <v>264</v>
      </c>
      <c r="H54">
        <v>68</v>
      </c>
    </row>
    <row r="55" spans="1:8" ht="14.25" customHeight="1">
      <c r="A55">
        <v>44</v>
      </c>
      <c r="B55">
        <v>3603</v>
      </c>
      <c r="C55">
        <v>903</v>
      </c>
      <c r="D55" t="s">
        <v>152</v>
      </c>
      <c r="E55" t="s">
        <v>30</v>
      </c>
      <c r="F55" t="s">
        <v>31</v>
      </c>
      <c r="G55" s="7" t="s">
        <v>265</v>
      </c>
      <c r="H55">
        <v>67</v>
      </c>
    </row>
    <row r="56" spans="1:8" ht="14.25" customHeight="1">
      <c r="A56">
        <v>48</v>
      </c>
      <c r="B56">
        <v>3585</v>
      </c>
      <c r="C56">
        <v>985</v>
      </c>
      <c r="D56" t="s">
        <v>142</v>
      </c>
      <c r="E56" t="s">
        <v>143</v>
      </c>
      <c r="F56" t="s">
        <v>31</v>
      </c>
      <c r="G56" s="7" t="s">
        <v>266</v>
      </c>
      <c r="H56">
        <v>66</v>
      </c>
    </row>
    <row r="57" spans="1:8" ht="14.25" customHeight="1">
      <c r="A57">
        <v>54</v>
      </c>
      <c r="B57">
        <v>3633</v>
      </c>
      <c r="C57">
        <v>933</v>
      </c>
      <c r="D57" t="s">
        <v>150</v>
      </c>
      <c r="E57" t="s">
        <v>151</v>
      </c>
      <c r="F57" t="s">
        <v>31</v>
      </c>
      <c r="G57" s="7" t="s">
        <v>267</v>
      </c>
      <c r="H57">
        <v>65</v>
      </c>
    </row>
    <row r="58" spans="1:8" ht="14.25" customHeight="1">
      <c r="A58">
        <v>56</v>
      </c>
      <c r="B58">
        <v>3640</v>
      </c>
      <c r="C58">
        <v>940</v>
      </c>
      <c r="D58" t="s">
        <v>133</v>
      </c>
      <c r="E58" t="s">
        <v>168</v>
      </c>
      <c r="F58" t="s">
        <v>31</v>
      </c>
      <c r="G58" s="7" t="s">
        <v>268</v>
      </c>
      <c r="H58">
        <v>64</v>
      </c>
    </row>
    <row r="59" spans="2:7" ht="14.25" customHeight="1">
      <c r="B59">
        <v>3628</v>
      </c>
      <c r="C59">
        <v>928</v>
      </c>
      <c r="D59" t="s">
        <v>160</v>
      </c>
      <c r="E59" t="s">
        <v>161</v>
      </c>
      <c r="F59" t="s">
        <v>31</v>
      </c>
      <c r="G59" s="7" t="s">
        <v>269</v>
      </c>
    </row>
    <row r="60" spans="2:8" ht="14.25" customHeight="1">
      <c r="B60">
        <v>3583</v>
      </c>
      <c r="C60">
        <v>983</v>
      </c>
      <c r="D60" t="s">
        <v>71</v>
      </c>
      <c r="E60" t="s">
        <v>72</v>
      </c>
      <c r="G60" s="7" t="s">
        <v>270</v>
      </c>
      <c r="H60" s="6" t="s">
        <v>48</v>
      </c>
    </row>
    <row r="61" spans="2:8" ht="14.25" customHeight="1">
      <c r="B61">
        <v>3614</v>
      </c>
      <c r="C61">
        <v>914</v>
      </c>
      <c r="D61" t="s">
        <v>138</v>
      </c>
      <c r="E61" t="s">
        <v>139</v>
      </c>
      <c r="G61" s="7" t="s">
        <v>270</v>
      </c>
      <c r="H61" s="6" t="s">
        <v>48</v>
      </c>
    </row>
    <row r="62" spans="2:8" ht="14.25" customHeight="1">
      <c r="B62">
        <v>3646</v>
      </c>
      <c r="C62">
        <v>946</v>
      </c>
      <c r="D62" t="s">
        <v>155</v>
      </c>
      <c r="E62" t="s">
        <v>33</v>
      </c>
      <c r="G62" s="7" t="s">
        <v>270</v>
      </c>
      <c r="H62" s="6" t="s">
        <v>48</v>
      </c>
    </row>
  </sheetData>
  <sheetProtection selectLockedCells="1" selectUnlockedCells="1"/>
  <printOptions gridLines="1"/>
  <pageMargins left="0.7875" right="0.7875" top="0.7875" bottom="0.7875" header="0.5118055555555555" footer="0.5118055555555555"/>
  <pageSetup firstPageNumber="1" useFirstPageNumber="1" fitToHeight="1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="80" zoomScaleNormal="80" workbookViewId="0" topLeftCell="A22">
      <selection activeCell="D43" sqref="D43"/>
    </sheetView>
  </sheetViews>
  <sheetFormatPr defaultColWidth="11.421875" defaultRowHeight="12.75" customHeight="1"/>
  <cols>
    <col min="1" max="16384" width="11.57421875" style="0" customWidth="1"/>
  </cols>
  <sheetData>
    <row r="1" spans="1:9" ht="14.25" customHeight="1">
      <c r="A1" s="3" t="s">
        <v>198</v>
      </c>
      <c r="B1" s="3" t="s">
        <v>2</v>
      </c>
      <c r="C1" s="3" t="s">
        <v>3</v>
      </c>
      <c r="D1" s="3" t="s">
        <v>4</v>
      </c>
      <c r="E1" s="3" t="s">
        <v>5</v>
      </c>
      <c r="F1" s="5" t="s">
        <v>200</v>
      </c>
      <c r="G1" s="5" t="s">
        <v>201</v>
      </c>
      <c r="H1" s="5" t="s">
        <v>202</v>
      </c>
      <c r="I1" t="s">
        <v>203</v>
      </c>
    </row>
    <row r="2" spans="1:9" ht="14.25" customHeight="1">
      <c r="A2">
        <v>1</v>
      </c>
      <c r="B2">
        <v>902</v>
      </c>
      <c r="C2" t="s">
        <v>29</v>
      </c>
      <c r="D2" t="s">
        <v>30</v>
      </c>
      <c r="E2" t="s">
        <v>31</v>
      </c>
      <c r="F2" s="4">
        <v>0.008310185185185184</v>
      </c>
      <c r="G2" s="4">
        <f aca="true" t="shared" si="0" ref="G2:G43">H2-F2</f>
        <v>0.013425925925925928</v>
      </c>
      <c r="H2" s="4">
        <v>0.021736111111111112</v>
      </c>
      <c r="I2">
        <v>100</v>
      </c>
    </row>
    <row r="3" spans="1:9" ht="14.25" customHeight="1">
      <c r="A3">
        <v>2</v>
      </c>
      <c r="B3">
        <v>932</v>
      </c>
      <c r="C3" t="s">
        <v>110</v>
      </c>
      <c r="D3" t="s">
        <v>111</v>
      </c>
      <c r="E3" t="s">
        <v>31</v>
      </c>
      <c r="F3" s="4">
        <v>0.009224537037037036</v>
      </c>
      <c r="G3" s="4">
        <f t="shared" si="0"/>
        <v>0.013344907407407408</v>
      </c>
      <c r="H3" s="4">
        <v>0.022569444444444444</v>
      </c>
      <c r="I3">
        <v>99</v>
      </c>
    </row>
    <row r="4" spans="1:9" ht="14.25" customHeight="1">
      <c r="A4">
        <v>3</v>
      </c>
      <c r="B4">
        <v>982</v>
      </c>
      <c r="C4" t="s">
        <v>114</v>
      </c>
      <c r="D4" t="s">
        <v>115</v>
      </c>
      <c r="E4" t="s">
        <v>31</v>
      </c>
      <c r="F4" s="4">
        <v>0.00954861111111111</v>
      </c>
      <c r="G4" s="4">
        <f t="shared" si="0"/>
        <v>0.013298611111111113</v>
      </c>
      <c r="H4" s="4">
        <v>0.022847222222222224</v>
      </c>
      <c r="I4">
        <v>98</v>
      </c>
    </row>
    <row r="5" spans="1:9" ht="14.25" customHeight="1">
      <c r="A5">
        <v>4</v>
      </c>
      <c r="B5">
        <v>912</v>
      </c>
      <c r="C5" t="s">
        <v>34</v>
      </c>
      <c r="D5" t="s">
        <v>35</v>
      </c>
      <c r="E5" t="s">
        <v>31</v>
      </c>
      <c r="F5" s="4">
        <v>0.008414351851851852</v>
      </c>
      <c r="G5" s="4">
        <f t="shared" si="0"/>
        <v>0.015162037037037035</v>
      </c>
      <c r="H5" s="4">
        <v>0.023576388888888886</v>
      </c>
      <c r="I5">
        <v>97</v>
      </c>
    </row>
    <row r="6" spans="1:9" ht="14.25" customHeight="1">
      <c r="A6">
        <v>5</v>
      </c>
      <c r="B6">
        <v>949</v>
      </c>
      <c r="C6" t="s">
        <v>28</v>
      </c>
      <c r="D6" t="s">
        <v>22</v>
      </c>
      <c r="E6" t="s">
        <v>31</v>
      </c>
      <c r="F6" s="4">
        <v>0.009097222222222222</v>
      </c>
      <c r="G6" s="4">
        <f t="shared" si="0"/>
        <v>0.014490740740740738</v>
      </c>
      <c r="H6" s="4">
        <v>0.02358796296296296</v>
      </c>
      <c r="I6">
        <v>96</v>
      </c>
    </row>
    <row r="7" spans="1:9" ht="14.25" customHeight="1">
      <c r="A7">
        <v>6</v>
      </c>
      <c r="B7">
        <v>1000</v>
      </c>
      <c r="C7" t="s">
        <v>169</v>
      </c>
      <c r="D7" t="s">
        <v>170</v>
      </c>
      <c r="E7" t="s">
        <v>31</v>
      </c>
      <c r="F7" s="4">
        <v>0.008622685185185185</v>
      </c>
      <c r="G7" s="4">
        <f t="shared" si="0"/>
        <v>0.015231481481481481</v>
      </c>
      <c r="H7" s="4">
        <v>0.023854166666666666</v>
      </c>
      <c r="I7">
        <v>95</v>
      </c>
    </row>
    <row r="8" spans="1:9" ht="14.25" customHeight="1">
      <c r="A8">
        <v>7</v>
      </c>
      <c r="B8">
        <v>925</v>
      </c>
      <c r="C8" t="s">
        <v>120</v>
      </c>
      <c r="D8" t="s">
        <v>121</v>
      </c>
      <c r="E8" t="s">
        <v>31</v>
      </c>
      <c r="F8" s="4">
        <v>0.010081018518518519</v>
      </c>
      <c r="G8" s="4">
        <f t="shared" si="0"/>
        <v>0.014097222222222221</v>
      </c>
      <c r="H8" s="4">
        <v>0.02417824074074074</v>
      </c>
      <c r="I8">
        <v>94</v>
      </c>
    </row>
    <row r="9" spans="1:9" ht="14.25" customHeight="1">
      <c r="A9">
        <v>8</v>
      </c>
      <c r="B9">
        <v>936</v>
      </c>
      <c r="C9" t="s">
        <v>122</v>
      </c>
      <c r="D9" t="s">
        <v>123</v>
      </c>
      <c r="E9" t="s">
        <v>31</v>
      </c>
      <c r="F9" s="4">
        <v>0.01042824074074074</v>
      </c>
      <c r="G9" s="4">
        <f t="shared" si="0"/>
        <v>0.013900462962962963</v>
      </c>
      <c r="H9" s="4">
        <v>0.024328703703703703</v>
      </c>
      <c r="I9">
        <v>93</v>
      </c>
    </row>
    <row r="10" spans="1:9" ht="14.25" customHeight="1">
      <c r="A10">
        <v>9</v>
      </c>
      <c r="B10">
        <v>910</v>
      </c>
      <c r="C10" t="s">
        <v>144</v>
      </c>
      <c r="D10" t="s">
        <v>145</v>
      </c>
      <c r="E10" t="s">
        <v>31</v>
      </c>
      <c r="F10" s="4">
        <v>0.010474537037037036</v>
      </c>
      <c r="G10" s="4">
        <f t="shared" si="0"/>
        <v>0.013958333333333336</v>
      </c>
      <c r="H10" s="4">
        <v>0.024432870370370372</v>
      </c>
      <c r="I10">
        <v>92</v>
      </c>
    </row>
    <row r="11" spans="1:9" ht="14.25" customHeight="1">
      <c r="A11">
        <v>10</v>
      </c>
      <c r="B11">
        <v>962</v>
      </c>
      <c r="C11" t="s">
        <v>181</v>
      </c>
      <c r="D11" t="s">
        <v>170</v>
      </c>
      <c r="E11" t="s">
        <v>31</v>
      </c>
      <c r="F11" s="4">
        <v>0.01056712962962963</v>
      </c>
      <c r="G11" s="4">
        <f t="shared" si="0"/>
        <v>0.014050925925925927</v>
      </c>
      <c r="H11" s="4">
        <v>0.024618055555555556</v>
      </c>
      <c r="I11">
        <v>91</v>
      </c>
    </row>
    <row r="12" spans="1:9" ht="14.25" customHeight="1">
      <c r="A12">
        <v>11</v>
      </c>
      <c r="B12">
        <v>945</v>
      </c>
      <c r="C12" t="s">
        <v>128</v>
      </c>
      <c r="D12" t="s">
        <v>50</v>
      </c>
      <c r="E12" t="s">
        <v>31</v>
      </c>
      <c r="F12" s="4">
        <v>0.01054398148148148</v>
      </c>
      <c r="G12" s="4">
        <f t="shared" si="0"/>
        <v>0.014351851851851852</v>
      </c>
      <c r="H12" s="4">
        <v>0.024895833333333332</v>
      </c>
      <c r="I12">
        <v>90</v>
      </c>
    </row>
    <row r="13" spans="1:9" ht="14.25" customHeight="1">
      <c r="A13">
        <v>12</v>
      </c>
      <c r="B13">
        <v>971</v>
      </c>
      <c r="C13" t="s">
        <v>129</v>
      </c>
      <c r="D13" t="s">
        <v>33</v>
      </c>
      <c r="E13" t="s">
        <v>31</v>
      </c>
      <c r="F13" s="4">
        <v>0.009930555555555555</v>
      </c>
      <c r="G13" s="4">
        <f t="shared" si="0"/>
        <v>0.015057870370370373</v>
      </c>
      <c r="H13" s="4">
        <v>0.024988425925925928</v>
      </c>
      <c r="I13">
        <v>89</v>
      </c>
    </row>
    <row r="14" spans="1:9" ht="14.25" customHeight="1">
      <c r="A14">
        <v>13</v>
      </c>
      <c r="B14">
        <v>990</v>
      </c>
      <c r="C14" t="s">
        <v>162</v>
      </c>
      <c r="D14" t="s">
        <v>163</v>
      </c>
      <c r="E14" t="s">
        <v>31</v>
      </c>
      <c r="F14" s="4">
        <v>0.010289351851851852</v>
      </c>
      <c r="G14" s="4">
        <f t="shared" si="0"/>
        <v>0.01519675925925926</v>
      </c>
      <c r="H14" s="4">
        <v>0.025486111111111112</v>
      </c>
      <c r="I14">
        <v>88</v>
      </c>
    </row>
    <row r="15" spans="1:9" ht="14.25" customHeight="1">
      <c r="A15">
        <v>14</v>
      </c>
      <c r="B15">
        <v>920</v>
      </c>
      <c r="C15" t="s">
        <v>133</v>
      </c>
      <c r="D15" t="s">
        <v>134</v>
      </c>
      <c r="E15" t="s">
        <v>31</v>
      </c>
      <c r="F15" s="4">
        <v>0.00980324074074074</v>
      </c>
      <c r="G15" s="4">
        <f t="shared" si="0"/>
        <v>0.015717592592592596</v>
      </c>
      <c r="H15" s="4">
        <v>0.025520833333333336</v>
      </c>
      <c r="I15">
        <v>87</v>
      </c>
    </row>
    <row r="16" spans="1:9" ht="14.25" customHeight="1">
      <c r="A16">
        <v>15</v>
      </c>
      <c r="B16">
        <v>941</v>
      </c>
      <c r="C16" t="s">
        <v>148</v>
      </c>
      <c r="D16" t="s">
        <v>149</v>
      </c>
      <c r="E16" t="s">
        <v>31</v>
      </c>
      <c r="F16" s="4">
        <v>0.010555555555555554</v>
      </c>
      <c r="G16" s="4">
        <f t="shared" si="0"/>
        <v>0.015034722222222224</v>
      </c>
      <c r="H16" s="4">
        <v>0.025590277777777778</v>
      </c>
      <c r="I16">
        <v>86</v>
      </c>
    </row>
    <row r="17" spans="1:9" ht="14.25" customHeight="1">
      <c r="A17">
        <v>16</v>
      </c>
      <c r="B17">
        <v>981</v>
      </c>
      <c r="C17" t="s">
        <v>65</v>
      </c>
      <c r="D17" t="s">
        <v>66</v>
      </c>
      <c r="E17" t="s">
        <v>18</v>
      </c>
      <c r="F17" s="4">
        <v>0.011226851851851852</v>
      </c>
      <c r="G17" s="4">
        <f t="shared" si="0"/>
        <v>0.01439814814814815</v>
      </c>
      <c r="H17" s="4">
        <v>0.025625000000000002</v>
      </c>
      <c r="I17">
        <v>100</v>
      </c>
    </row>
    <row r="18" spans="1:9" ht="14.25" customHeight="1">
      <c r="A18">
        <v>17</v>
      </c>
      <c r="B18">
        <v>938</v>
      </c>
      <c r="C18" t="s">
        <v>130</v>
      </c>
      <c r="D18" t="s">
        <v>131</v>
      </c>
      <c r="E18" t="s">
        <v>31</v>
      </c>
      <c r="F18" s="4">
        <v>0.009918981481481482</v>
      </c>
      <c r="G18" s="4">
        <f t="shared" si="0"/>
        <v>0.015844907407407405</v>
      </c>
      <c r="H18" s="4">
        <v>0.025763888888888888</v>
      </c>
      <c r="I18">
        <v>85</v>
      </c>
    </row>
    <row r="19" spans="1:9" ht="14.25" customHeight="1">
      <c r="A19">
        <v>18</v>
      </c>
      <c r="B19">
        <v>963</v>
      </c>
      <c r="C19" t="s">
        <v>177</v>
      </c>
      <c r="D19" t="s">
        <v>45</v>
      </c>
      <c r="E19" t="s">
        <v>178</v>
      </c>
      <c r="F19" s="4">
        <v>0.009930555555555555</v>
      </c>
      <c r="G19" s="4">
        <f t="shared" si="0"/>
        <v>0.01600694444444444</v>
      </c>
      <c r="H19" s="4">
        <v>0.0259375</v>
      </c>
      <c r="I19">
        <v>84</v>
      </c>
    </row>
    <row r="20" spans="1:9" ht="14.25" customHeight="1">
      <c r="A20">
        <v>19</v>
      </c>
      <c r="B20">
        <v>923</v>
      </c>
      <c r="C20" t="s">
        <v>130</v>
      </c>
      <c r="D20" t="s">
        <v>132</v>
      </c>
      <c r="E20" t="s">
        <v>31</v>
      </c>
      <c r="F20" s="4">
        <v>0.010474537037037036</v>
      </c>
      <c r="G20" s="4">
        <f t="shared" si="0"/>
        <v>0.015532407407407408</v>
      </c>
      <c r="H20" s="4">
        <v>0.026006944444444444</v>
      </c>
      <c r="I20">
        <v>83</v>
      </c>
    </row>
    <row r="21" spans="1:9" ht="14.25" customHeight="1">
      <c r="A21">
        <v>20</v>
      </c>
      <c r="B21">
        <v>977</v>
      </c>
      <c r="C21" t="s">
        <v>46</v>
      </c>
      <c r="D21" t="s">
        <v>47</v>
      </c>
      <c r="E21" t="s">
        <v>18</v>
      </c>
      <c r="F21" s="4">
        <v>0.010462962962962962</v>
      </c>
      <c r="G21" s="4">
        <f t="shared" si="0"/>
        <v>0.01568287037037037</v>
      </c>
      <c r="H21" s="4">
        <v>0.026145833333333333</v>
      </c>
      <c r="I21">
        <v>99</v>
      </c>
    </row>
    <row r="22" spans="1:9" ht="14.25" customHeight="1">
      <c r="A22">
        <v>21</v>
      </c>
      <c r="B22">
        <v>951</v>
      </c>
      <c r="C22" t="s">
        <v>135</v>
      </c>
      <c r="D22" t="s">
        <v>17</v>
      </c>
      <c r="E22" t="s">
        <v>31</v>
      </c>
      <c r="F22" s="4">
        <v>0.010092592592592592</v>
      </c>
      <c r="G22" s="4">
        <f t="shared" si="0"/>
        <v>0.01628472222222222</v>
      </c>
      <c r="H22" s="4">
        <v>0.026377314814814815</v>
      </c>
      <c r="I22">
        <v>82</v>
      </c>
    </row>
    <row r="23" spans="1:9" ht="14.25" customHeight="1">
      <c r="A23">
        <v>22</v>
      </c>
      <c r="B23">
        <v>976</v>
      </c>
      <c r="C23" t="s">
        <v>19</v>
      </c>
      <c r="D23" t="s">
        <v>20</v>
      </c>
      <c r="E23" t="s">
        <v>18</v>
      </c>
      <c r="F23" s="4">
        <v>0.009155092592592591</v>
      </c>
      <c r="G23" s="4">
        <f t="shared" si="0"/>
        <v>0.017372685185185185</v>
      </c>
      <c r="H23" s="4">
        <v>0.02652777777777778</v>
      </c>
      <c r="I23">
        <v>98</v>
      </c>
    </row>
    <row r="24" spans="1:9" ht="14.25" customHeight="1">
      <c r="A24">
        <v>23</v>
      </c>
      <c r="B24">
        <v>994</v>
      </c>
      <c r="C24" t="s">
        <v>49</v>
      </c>
      <c r="D24" t="s">
        <v>50</v>
      </c>
      <c r="E24" t="s">
        <v>18</v>
      </c>
      <c r="F24" s="4">
        <v>0.010439814814814815</v>
      </c>
      <c r="G24" s="4">
        <f t="shared" si="0"/>
        <v>0.016261574074074074</v>
      </c>
      <c r="H24" s="4">
        <v>0.02670138888888889</v>
      </c>
      <c r="I24">
        <v>97</v>
      </c>
    </row>
    <row r="25" spans="1:9" ht="14.25" customHeight="1">
      <c r="A25">
        <v>24</v>
      </c>
      <c r="B25">
        <v>983</v>
      </c>
      <c r="C25" t="s">
        <v>71</v>
      </c>
      <c r="D25" t="s">
        <v>72</v>
      </c>
      <c r="E25" t="s">
        <v>18</v>
      </c>
      <c r="F25" s="4">
        <v>0.01193287037037037</v>
      </c>
      <c r="G25" s="4">
        <f t="shared" si="0"/>
        <v>0.014930555555555556</v>
      </c>
      <c r="H25" s="4">
        <v>0.026863425925925926</v>
      </c>
      <c r="I25">
        <v>96</v>
      </c>
    </row>
    <row r="26" spans="1:9" ht="14.25" customHeight="1">
      <c r="A26">
        <v>25</v>
      </c>
      <c r="B26">
        <v>979</v>
      </c>
      <c r="C26" t="s">
        <v>164</v>
      </c>
      <c r="D26" t="s">
        <v>165</v>
      </c>
      <c r="E26" t="s">
        <v>31</v>
      </c>
      <c r="F26" s="4">
        <v>0.012349537037037037</v>
      </c>
      <c r="G26" s="4">
        <f t="shared" si="0"/>
        <v>0.014768518518518518</v>
      </c>
      <c r="H26" s="4">
        <v>0.027118055555555555</v>
      </c>
      <c r="I26">
        <v>81</v>
      </c>
    </row>
    <row r="27" spans="1:9" ht="14.25" customHeight="1">
      <c r="A27">
        <v>26</v>
      </c>
      <c r="B27">
        <v>968</v>
      </c>
      <c r="C27" t="s">
        <v>193</v>
      </c>
      <c r="D27" t="s">
        <v>194</v>
      </c>
      <c r="E27" t="s">
        <v>31</v>
      </c>
      <c r="F27" s="4">
        <v>0.009699074074074074</v>
      </c>
      <c r="G27" s="4">
        <f t="shared" si="0"/>
        <v>0.018263888888888885</v>
      </c>
      <c r="H27" s="4">
        <v>0.02796296296296296</v>
      </c>
      <c r="I27">
        <v>80</v>
      </c>
    </row>
    <row r="28" spans="1:9" ht="14.25" customHeight="1">
      <c r="A28">
        <v>27</v>
      </c>
      <c r="B28">
        <v>970</v>
      </c>
      <c r="C28" t="s">
        <v>140</v>
      </c>
      <c r="D28" t="s">
        <v>141</v>
      </c>
      <c r="E28" t="s">
        <v>31</v>
      </c>
      <c r="F28" s="4">
        <v>0.011655092592592594</v>
      </c>
      <c r="G28" s="4">
        <f t="shared" si="0"/>
        <v>0.016365740740740736</v>
      </c>
      <c r="H28" s="4">
        <v>0.02802083333333333</v>
      </c>
      <c r="I28">
        <v>79</v>
      </c>
    </row>
    <row r="29" spans="1:9" ht="14.25" customHeight="1">
      <c r="A29">
        <v>28</v>
      </c>
      <c r="B29">
        <v>964</v>
      </c>
      <c r="C29" t="s">
        <v>67</v>
      </c>
      <c r="D29" t="s">
        <v>271</v>
      </c>
      <c r="E29" t="s">
        <v>18</v>
      </c>
      <c r="F29" s="4">
        <v>0.011087962962962963</v>
      </c>
      <c r="G29" s="4">
        <f t="shared" si="0"/>
        <v>0.01741898148148148</v>
      </c>
      <c r="H29" s="4">
        <v>0.028506944444444442</v>
      </c>
      <c r="I29">
        <v>95</v>
      </c>
    </row>
    <row r="30" spans="1:9" ht="14.25" customHeight="1">
      <c r="A30">
        <v>29</v>
      </c>
      <c r="B30">
        <v>985</v>
      </c>
      <c r="C30" t="s">
        <v>142</v>
      </c>
      <c r="D30" t="s">
        <v>143</v>
      </c>
      <c r="E30" t="s">
        <v>31</v>
      </c>
      <c r="F30" s="4">
        <v>0.012094907407407407</v>
      </c>
      <c r="G30" s="4">
        <f t="shared" si="0"/>
        <v>0.016678240740740743</v>
      </c>
      <c r="H30" s="4">
        <v>0.02877314814814815</v>
      </c>
      <c r="I30">
        <v>78</v>
      </c>
    </row>
    <row r="31" spans="1:9" ht="14.25" customHeight="1">
      <c r="A31">
        <v>30</v>
      </c>
      <c r="B31">
        <v>948</v>
      </c>
      <c r="C31" t="s">
        <v>21</v>
      </c>
      <c r="D31" t="s">
        <v>22</v>
      </c>
      <c r="E31" t="s">
        <v>18</v>
      </c>
      <c r="F31" s="4">
        <v>0.009872685185185186</v>
      </c>
      <c r="G31" s="4">
        <f t="shared" si="0"/>
        <v>0.019039351851851852</v>
      </c>
      <c r="H31" s="4">
        <v>0.028912037037037038</v>
      </c>
      <c r="I31">
        <v>94</v>
      </c>
    </row>
    <row r="32" spans="1:9" ht="14.25" customHeight="1">
      <c r="A32">
        <v>31</v>
      </c>
      <c r="B32">
        <v>918</v>
      </c>
      <c r="C32" t="s">
        <v>153</v>
      </c>
      <c r="D32" t="s">
        <v>20</v>
      </c>
      <c r="E32" t="s">
        <v>31</v>
      </c>
      <c r="F32" s="4">
        <v>0.010763888888888889</v>
      </c>
      <c r="G32" s="4">
        <f t="shared" si="0"/>
        <v>0.018368055555555554</v>
      </c>
      <c r="H32" s="4">
        <v>0.029131944444444443</v>
      </c>
      <c r="I32">
        <v>77</v>
      </c>
    </row>
    <row r="33" spans="1:9" ht="14.25" customHeight="1">
      <c r="A33">
        <v>32</v>
      </c>
      <c r="B33">
        <v>903</v>
      </c>
      <c r="C33" t="s">
        <v>152</v>
      </c>
      <c r="D33" t="s">
        <v>30</v>
      </c>
      <c r="E33" t="s">
        <v>31</v>
      </c>
      <c r="F33" s="4">
        <v>0.012615740740740742</v>
      </c>
      <c r="G33" s="4">
        <f t="shared" si="0"/>
        <v>0.0165625</v>
      </c>
      <c r="H33" s="4">
        <v>0.02917824074074074</v>
      </c>
      <c r="I33">
        <v>76</v>
      </c>
    </row>
    <row r="34" spans="1:9" ht="14.25" customHeight="1">
      <c r="A34">
        <v>33</v>
      </c>
      <c r="B34">
        <v>937</v>
      </c>
      <c r="C34" t="s">
        <v>69</v>
      </c>
      <c r="D34" t="s">
        <v>207</v>
      </c>
      <c r="E34" t="s">
        <v>18</v>
      </c>
      <c r="F34" s="4">
        <v>0.011840277777777778</v>
      </c>
      <c r="G34" s="4">
        <f t="shared" si="0"/>
        <v>0.017372685185185185</v>
      </c>
      <c r="H34" s="4">
        <v>0.029212962962962965</v>
      </c>
      <c r="I34">
        <v>93</v>
      </c>
    </row>
    <row r="35" spans="1:9" ht="14.25" customHeight="1">
      <c r="A35">
        <v>34</v>
      </c>
      <c r="B35">
        <v>960</v>
      </c>
      <c r="C35" t="s">
        <v>53</v>
      </c>
      <c r="D35" t="s">
        <v>54</v>
      </c>
      <c r="E35" t="s">
        <v>18</v>
      </c>
      <c r="F35" s="4">
        <v>0.012164351851851852</v>
      </c>
      <c r="G35" s="4">
        <f t="shared" si="0"/>
        <v>0.017754629629629634</v>
      </c>
      <c r="H35" s="4">
        <v>0.029918981481481484</v>
      </c>
      <c r="I35">
        <v>92</v>
      </c>
    </row>
    <row r="36" spans="1:9" ht="14.25" customHeight="1">
      <c r="A36">
        <v>35</v>
      </c>
      <c r="B36">
        <v>930</v>
      </c>
      <c r="C36" t="s">
        <v>57</v>
      </c>
      <c r="D36" t="s">
        <v>58</v>
      </c>
      <c r="E36" t="s">
        <v>18</v>
      </c>
      <c r="F36" s="4">
        <v>0.012361111111111111</v>
      </c>
      <c r="G36" s="4">
        <f t="shared" si="0"/>
        <v>0.017685185185185186</v>
      </c>
      <c r="H36" s="4">
        <v>0.030046296296296297</v>
      </c>
      <c r="I36">
        <v>91</v>
      </c>
    </row>
    <row r="37" spans="1:9" ht="14.25" customHeight="1">
      <c r="A37">
        <v>36</v>
      </c>
      <c r="B37">
        <v>992</v>
      </c>
      <c r="C37" t="s">
        <v>59</v>
      </c>
      <c r="D37" t="s">
        <v>60</v>
      </c>
      <c r="E37" t="s">
        <v>18</v>
      </c>
      <c r="F37" s="4">
        <v>0.01138888888888889</v>
      </c>
      <c r="G37" s="4">
        <f t="shared" si="0"/>
        <v>0.018738425925925926</v>
      </c>
      <c r="H37" s="4">
        <v>0.030127314814814815</v>
      </c>
      <c r="I37">
        <v>90</v>
      </c>
    </row>
    <row r="38" spans="1:9" ht="14.25" customHeight="1">
      <c r="A38">
        <v>37</v>
      </c>
      <c r="B38">
        <v>940</v>
      </c>
      <c r="C38" t="s">
        <v>133</v>
      </c>
      <c r="D38" t="s">
        <v>168</v>
      </c>
      <c r="E38" t="s">
        <v>31</v>
      </c>
      <c r="F38" s="4">
        <v>0.012662037037037038</v>
      </c>
      <c r="G38" s="4">
        <f t="shared" si="0"/>
        <v>0.018622685185185183</v>
      </c>
      <c r="H38" s="4">
        <v>0.03128472222222222</v>
      </c>
      <c r="I38">
        <v>75</v>
      </c>
    </row>
    <row r="39" spans="1:9" ht="14.25" customHeight="1">
      <c r="A39">
        <v>38</v>
      </c>
      <c r="B39">
        <v>939</v>
      </c>
      <c r="C39" t="s">
        <v>73</v>
      </c>
      <c r="D39" t="s">
        <v>74</v>
      </c>
      <c r="E39" t="s">
        <v>18</v>
      </c>
      <c r="F39" s="4">
        <v>0.012627314814814815</v>
      </c>
      <c r="G39" s="4">
        <f t="shared" si="0"/>
        <v>0.01931712962962963</v>
      </c>
      <c r="H39" s="4">
        <v>0.03194444444444444</v>
      </c>
      <c r="I39">
        <v>89</v>
      </c>
    </row>
    <row r="40" spans="1:9" ht="14.25" customHeight="1">
      <c r="A40">
        <v>39</v>
      </c>
      <c r="B40">
        <v>933</v>
      </c>
      <c r="C40" t="s">
        <v>150</v>
      </c>
      <c r="D40" t="s">
        <v>151</v>
      </c>
      <c r="E40" t="s">
        <v>31</v>
      </c>
      <c r="F40" s="4">
        <v>0.010844907407407407</v>
      </c>
      <c r="G40" s="4">
        <f t="shared" si="0"/>
        <v>0.021412037037037035</v>
      </c>
      <c r="H40" s="4">
        <v>0.03225694444444444</v>
      </c>
      <c r="I40">
        <v>74</v>
      </c>
    </row>
    <row r="41" spans="1:9" ht="14.25" customHeight="1">
      <c r="A41">
        <v>40</v>
      </c>
      <c r="B41">
        <v>969</v>
      </c>
      <c r="C41" t="s">
        <v>61</v>
      </c>
      <c r="D41" t="s">
        <v>62</v>
      </c>
      <c r="E41" t="s">
        <v>18</v>
      </c>
      <c r="F41" s="4">
        <v>0.011944444444444443</v>
      </c>
      <c r="G41" s="4">
        <f t="shared" si="0"/>
        <v>0.02056712962962963</v>
      </c>
      <c r="H41" s="4">
        <v>0.032511574074074075</v>
      </c>
      <c r="I41">
        <v>88</v>
      </c>
    </row>
    <row r="42" spans="1:9" ht="14.25" customHeight="1">
      <c r="A42">
        <v>41</v>
      </c>
      <c r="B42">
        <v>967</v>
      </c>
      <c r="C42" t="s">
        <v>85</v>
      </c>
      <c r="D42" t="s">
        <v>86</v>
      </c>
      <c r="E42" t="s">
        <v>18</v>
      </c>
      <c r="F42" s="4">
        <v>0.01204861111111111</v>
      </c>
      <c r="G42" s="4">
        <f t="shared" si="0"/>
        <v>0.023541666666666666</v>
      </c>
      <c r="H42" s="4">
        <v>0.035590277777777776</v>
      </c>
      <c r="I42">
        <v>87</v>
      </c>
    </row>
    <row r="43" spans="1:9" ht="14.25" customHeight="1">
      <c r="A43">
        <v>42</v>
      </c>
      <c r="B43">
        <v>917</v>
      </c>
      <c r="C43" t="s">
        <v>89</v>
      </c>
      <c r="D43" t="s">
        <v>90</v>
      </c>
      <c r="E43" t="s">
        <v>18</v>
      </c>
      <c r="F43" s="4">
        <v>0.014699074074074074</v>
      </c>
      <c r="G43" s="4">
        <f t="shared" si="0"/>
        <v>0.02153935185185185</v>
      </c>
      <c r="H43" s="4">
        <v>0.036238425925925924</v>
      </c>
      <c r="I43">
        <v>86</v>
      </c>
    </row>
    <row r="44" spans="2:8" ht="14.25" customHeight="1">
      <c r="B44">
        <v>965</v>
      </c>
      <c r="C44" t="s">
        <v>104</v>
      </c>
      <c r="D44" t="s">
        <v>105</v>
      </c>
      <c r="E44" t="s">
        <v>106</v>
      </c>
      <c r="F44" s="4">
        <v>0.01085648148148148</v>
      </c>
      <c r="G44" s="4"/>
      <c r="H44" s="4" t="s">
        <v>272</v>
      </c>
    </row>
    <row r="45" spans="2:8" ht="14.25" customHeight="1">
      <c r="B45">
        <v>928</v>
      </c>
      <c r="C45" t="s">
        <v>160</v>
      </c>
      <c r="D45" t="s">
        <v>161</v>
      </c>
      <c r="E45" t="s">
        <v>31</v>
      </c>
      <c r="F45" s="4"/>
      <c r="G45" s="4"/>
      <c r="H45" s="4" t="s">
        <v>273</v>
      </c>
    </row>
    <row r="46" spans="2:9" ht="14.25" customHeight="1">
      <c r="B46">
        <v>905</v>
      </c>
      <c r="C46" t="s">
        <v>63</v>
      </c>
      <c r="D46" t="s">
        <v>64</v>
      </c>
      <c r="E46" t="s">
        <v>18</v>
      </c>
      <c r="F46" s="4"/>
      <c r="G46" s="4"/>
      <c r="H46" s="4" t="s">
        <v>8</v>
      </c>
      <c r="I46" s="2" t="s">
        <v>48</v>
      </c>
    </row>
    <row r="47" spans="2:9" ht="14.25" customHeight="1">
      <c r="B47">
        <v>909</v>
      </c>
      <c r="C47" t="s">
        <v>51</v>
      </c>
      <c r="D47" t="s">
        <v>52</v>
      </c>
      <c r="E47" t="s">
        <v>18</v>
      </c>
      <c r="F47" s="4"/>
      <c r="G47" s="4"/>
      <c r="H47" s="4" t="s">
        <v>8</v>
      </c>
      <c r="I47" s="2" t="s">
        <v>48</v>
      </c>
    </row>
    <row r="48" spans="3:9" ht="14.25" customHeight="1">
      <c r="C48" t="s">
        <v>274</v>
      </c>
      <c r="D48" t="s">
        <v>275</v>
      </c>
      <c r="E48" t="s">
        <v>106</v>
      </c>
      <c r="F48" s="4"/>
      <c r="G48" s="4"/>
      <c r="H48" s="4" t="s">
        <v>8</v>
      </c>
      <c r="I48" s="2" t="s">
        <v>48</v>
      </c>
    </row>
    <row r="49" spans="2:9" ht="14.25" customHeight="1">
      <c r="B49">
        <v>934</v>
      </c>
      <c r="C49" t="s">
        <v>126</v>
      </c>
      <c r="D49" t="s">
        <v>127</v>
      </c>
      <c r="E49" t="s">
        <v>31</v>
      </c>
      <c r="F49" s="4"/>
      <c r="G49" s="4"/>
      <c r="H49" s="4" t="s">
        <v>8</v>
      </c>
      <c r="I49" s="2" t="s">
        <v>48</v>
      </c>
    </row>
    <row r="50" spans="2:9" ht="14.25" customHeight="1">
      <c r="B50">
        <v>972</v>
      </c>
      <c r="C50" t="s">
        <v>136</v>
      </c>
      <c r="D50" t="s">
        <v>137</v>
      </c>
      <c r="E50" t="s">
        <v>31</v>
      </c>
      <c r="F50" s="4"/>
      <c r="G50" s="4"/>
      <c r="H50" s="4" t="s">
        <v>8</v>
      </c>
      <c r="I50" s="2" t="s">
        <v>48</v>
      </c>
    </row>
    <row r="51" spans="2:9" ht="14.25" customHeight="1">
      <c r="B51">
        <v>999</v>
      </c>
      <c r="C51" t="s">
        <v>153</v>
      </c>
      <c r="D51" t="s">
        <v>154</v>
      </c>
      <c r="E51" t="s">
        <v>31</v>
      </c>
      <c r="F51" s="4"/>
      <c r="G51" s="4"/>
      <c r="H51" s="4" t="s">
        <v>8</v>
      </c>
      <c r="I51" s="2" t="s">
        <v>48</v>
      </c>
    </row>
    <row r="52" spans="2:9" ht="14.25" customHeight="1">
      <c r="B52">
        <v>975</v>
      </c>
      <c r="C52" t="s">
        <v>112</v>
      </c>
      <c r="D52" t="s">
        <v>113</v>
      </c>
      <c r="E52" t="s">
        <v>31</v>
      </c>
      <c r="F52" s="4"/>
      <c r="G52" s="4"/>
      <c r="H52" s="4" t="s">
        <v>8</v>
      </c>
      <c r="I52" s="2" t="s">
        <v>48</v>
      </c>
    </row>
    <row r="53" spans="2:9" ht="14.25" customHeight="1">
      <c r="B53">
        <v>998</v>
      </c>
      <c r="C53" t="s">
        <v>118</v>
      </c>
      <c r="D53" t="s">
        <v>119</v>
      </c>
      <c r="E53" t="s">
        <v>31</v>
      </c>
      <c r="F53" s="4"/>
      <c r="G53" s="4"/>
      <c r="H53" s="4" t="s">
        <v>8</v>
      </c>
      <c r="I53" s="2" t="s">
        <v>48</v>
      </c>
    </row>
    <row r="54" spans="3:9" ht="14.25" customHeight="1">
      <c r="C54" t="s">
        <v>181</v>
      </c>
      <c r="D54" t="s">
        <v>182</v>
      </c>
      <c r="E54" t="s">
        <v>31</v>
      </c>
      <c r="F54" s="4"/>
      <c r="G54" s="4"/>
      <c r="H54" s="4" t="s">
        <v>8</v>
      </c>
      <c r="I54" s="2" t="s">
        <v>48</v>
      </c>
    </row>
    <row r="55" spans="2:9" ht="14.25" customHeight="1">
      <c r="B55">
        <v>901</v>
      </c>
      <c r="C55" t="s">
        <v>156</v>
      </c>
      <c r="D55" t="s">
        <v>158</v>
      </c>
      <c r="E55" t="s">
        <v>31</v>
      </c>
      <c r="H55" s="4" t="s">
        <v>8</v>
      </c>
      <c r="I55" s="2" t="s">
        <v>48</v>
      </c>
    </row>
  </sheetData>
  <sheetProtection selectLockedCells="1" selectUnlockedCells="1"/>
  <printOptions gridLines="1"/>
  <pageMargins left="0.7875" right="0.7875" top="0.7875" bottom="0.7875" header="0.5118055555555555" footer="0.5118055555555555"/>
  <pageSetup fitToHeight="10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="80" zoomScaleNormal="80" workbookViewId="0" topLeftCell="A22">
      <selection activeCell="B26" sqref="B26"/>
    </sheetView>
  </sheetViews>
  <sheetFormatPr defaultColWidth="11.421875" defaultRowHeight="12.75" customHeight="1"/>
  <cols>
    <col min="1" max="16384" width="11.57421875" style="0" customWidth="1"/>
  </cols>
  <sheetData>
    <row r="1" spans="1:9" ht="14.25" customHeight="1">
      <c r="A1" s="3" t="s">
        <v>198</v>
      </c>
      <c r="B1" s="3" t="s">
        <v>2</v>
      </c>
      <c r="C1" s="3" t="s">
        <v>3</v>
      </c>
      <c r="D1" s="3" t="s">
        <v>4</v>
      </c>
      <c r="E1" s="3" t="s">
        <v>5</v>
      </c>
      <c r="F1" s="5" t="s">
        <v>200</v>
      </c>
      <c r="G1" s="5" t="s">
        <v>201</v>
      </c>
      <c r="H1" s="5" t="s">
        <v>202</v>
      </c>
      <c r="I1" s="3" t="s">
        <v>203</v>
      </c>
    </row>
    <row r="2" spans="1:8" ht="14.25" customHeight="1">
      <c r="A2">
        <v>1</v>
      </c>
      <c r="C2" t="s">
        <v>130</v>
      </c>
      <c r="D2" t="s">
        <v>276</v>
      </c>
      <c r="E2" t="s">
        <v>31</v>
      </c>
      <c r="F2" s="4">
        <v>0.008090277777777778</v>
      </c>
      <c r="G2" s="4">
        <f aca="true" t="shared" si="0" ref="G2:G22">H2-F2</f>
        <v>0.012800925925925926</v>
      </c>
      <c r="H2" s="4">
        <v>0.020891203703703703</v>
      </c>
    </row>
    <row r="3" spans="1:9" ht="14.25" customHeight="1">
      <c r="A3">
        <v>2</v>
      </c>
      <c r="B3">
        <v>902</v>
      </c>
      <c r="C3" t="s">
        <v>29</v>
      </c>
      <c r="D3" t="s">
        <v>30</v>
      </c>
      <c r="E3" t="s">
        <v>31</v>
      </c>
      <c r="F3" s="4">
        <v>0.007893518518518518</v>
      </c>
      <c r="G3" s="4">
        <f t="shared" si="0"/>
        <v>0.013182870370370369</v>
      </c>
      <c r="H3" s="4">
        <v>0.021076388888888888</v>
      </c>
      <c r="I3">
        <v>100</v>
      </c>
    </row>
    <row r="4" spans="1:9" ht="14.25" customHeight="1">
      <c r="A4">
        <v>3</v>
      </c>
      <c r="B4">
        <v>932</v>
      </c>
      <c r="C4" t="s">
        <v>110</v>
      </c>
      <c r="D4" t="s">
        <v>111</v>
      </c>
      <c r="E4" t="s">
        <v>31</v>
      </c>
      <c r="F4" s="4">
        <v>0.008368055555555556</v>
      </c>
      <c r="G4" s="4">
        <f t="shared" si="0"/>
        <v>0.012893518518518516</v>
      </c>
      <c r="H4" s="4">
        <v>0.02126157407407407</v>
      </c>
      <c r="I4">
        <v>99</v>
      </c>
    </row>
    <row r="5" spans="1:9" ht="14.25" customHeight="1">
      <c r="A5">
        <v>4</v>
      </c>
      <c r="B5">
        <v>1155</v>
      </c>
      <c r="C5" t="s">
        <v>186</v>
      </c>
      <c r="D5" t="s">
        <v>58</v>
      </c>
      <c r="E5" t="s">
        <v>31</v>
      </c>
      <c r="F5" s="4">
        <v>0.00880787037037037</v>
      </c>
      <c r="G5" s="4">
        <f t="shared" si="0"/>
        <v>0.012511574074074073</v>
      </c>
      <c r="H5" s="4">
        <v>0.021319444444444443</v>
      </c>
      <c r="I5">
        <v>98</v>
      </c>
    </row>
    <row r="6" spans="1:9" ht="14.25" customHeight="1">
      <c r="A6">
        <v>5</v>
      </c>
      <c r="B6">
        <v>975</v>
      </c>
      <c r="C6" t="s">
        <v>112</v>
      </c>
      <c r="D6" t="s">
        <v>113</v>
      </c>
      <c r="E6" t="s">
        <v>31</v>
      </c>
      <c r="F6" s="4">
        <v>0.007881944444444445</v>
      </c>
      <c r="G6" s="4">
        <f t="shared" si="0"/>
        <v>0.01369212962962963</v>
      </c>
      <c r="H6" s="4">
        <v>0.021574074074074075</v>
      </c>
      <c r="I6">
        <v>97</v>
      </c>
    </row>
    <row r="7" spans="1:9" ht="14.25" customHeight="1">
      <c r="A7">
        <v>6</v>
      </c>
      <c r="B7">
        <v>924</v>
      </c>
      <c r="C7" t="s">
        <v>116</v>
      </c>
      <c r="D7" t="s">
        <v>117</v>
      </c>
      <c r="E7" t="s">
        <v>31</v>
      </c>
      <c r="F7" s="4">
        <v>0.008460648148148148</v>
      </c>
      <c r="G7" s="4">
        <f t="shared" si="0"/>
        <v>0.013935185185185186</v>
      </c>
      <c r="H7" s="4">
        <v>0.022395833333333334</v>
      </c>
      <c r="I7">
        <v>96</v>
      </c>
    </row>
    <row r="8" spans="1:9" ht="14.25" customHeight="1">
      <c r="A8">
        <v>7</v>
      </c>
      <c r="B8">
        <v>1000</v>
      </c>
      <c r="C8" t="s">
        <v>169</v>
      </c>
      <c r="D8" t="s">
        <v>170</v>
      </c>
      <c r="E8" t="s">
        <v>31</v>
      </c>
      <c r="F8" s="4">
        <v>0.008217592592592592</v>
      </c>
      <c r="G8" s="4">
        <f t="shared" si="0"/>
        <v>0.015092592592592591</v>
      </c>
      <c r="H8" s="4">
        <v>0.023310185185185184</v>
      </c>
      <c r="I8">
        <v>95</v>
      </c>
    </row>
    <row r="9" spans="1:9" ht="14.25" customHeight="1">
      <c r="A9">
        <v>8</v>
      </c>
      <c r="B9">
        <v>922</v>
      </c>
      <c r="C9" t="s">
        <v>124</v>
      </c>
      <c r="D9" t="s">
        <v>125</v>
      </c>
      <c r="E9" t="s">
        <v>31</v>
      </c>
      <c r="F9" s="4">
        <v>0.008067129629629629</v>
      </c>
      <c r="G9" s="4">
        <f t="shared" si="0"/>
        <v>0.015300925925925926</v>
      </c>
      <c r="H9" s="4">
        <v>0.023368055555555555</v>
      </c>
      <c r="I9">
        <v>94</v>
      </c>
    </row>
    <row r="10" spans="1:9" ht="14.25" customHeight="1">
      <c r="A10">
        <v>9</v>
      </c>
      <c r="B10">
        <v>925</v>
      </c>
      <c r="C10" t="s">
        <v>120</v>
      </c>
      <c r="D10" t="s">
        <v>121</v>
      </c>
      <c r="E10" t="s">
        <v>31</v>
      </c>
      <c r="F10" s="4">
        <v>0.00988425925925926</v>
      </c>
      <c r="G10" s="4">
        <f t="shared" si="0"/>
        <v>0.013773148148148149</v>
      </c>
      <c r="H10" s="4">
        <v>0.023657407407407408</v>
      </c>
      <c r="I10">
        <v>93</v>
      </c>
    </row>
    <row r="11" spans="1:9" ht="14.25" customHeight="1">
      <c r="A11">
        <v>10</v>
      </c>
      <c r="B11">
        <v>936</v>
      </c>
      <c r="C11" t="s">
        <v>122</v>
      </c>
      <c r="D11" t="s">
        <v>123</v>
      </c>
      <c r="E11" t="s">
        <v>31</v>
      </c>
      <c r="F11" s="4">
        <v>0.010138888888888888</v>
      </c>
      <c r="G11" s="4">
        <f t="shared" si="0"/>
        <v>0.013622685185185186</v>
      </c>
      <c r="H11" s="4">
        <v>0.023761574074074074</v>
      </c>
      <c r="I11">
        <v>92</v>
      </c>
    </row>
    <row r="12" spans="1:9" ht="14.25" customHeight="1">
      <c r="A12">
        <v>11</v>
      </c>
      <c r="B12">
        <v>961</v>
      </c>
      <c r="C12" t="s">
        <v>187</v>
      </c>
      <c r="D12" t="s">
        <v>188</v>
      </c>
      <c r="E12" t="s">
        <v>31</v>
      </c>
      <c r="F12" s="4">
        <v>0.009155092592592591</v>
      </c>
      <c r="G12" s="4">
        <f t="shared" si="0"/>
        <v>0.014756944444444446</v>
      </c>
      <c r="H12" s="4">
        <v>0.023912037037037037</v>
      </c>
      <c r="I12">
        <v>91</v>
      </c>
    </row>
    <row r="13" spans="1:9" ht="14.25" customHeight="1">
      <c r="A13">
        <v>12</v>
      </c>
      <c r="B13">
        <v>993</v>
      </c>
      <c r="C13" t="s">
        <v>42</v>
      </c>
      <c r="D13" t="s">
        <v>43</v>
      </c>
      <c r="E13" t="s">
        <v>18</v>
      </c>
      <c r="F13" s="4">
        <v>0.00863425925925926</v>
      </c>
      <c r="G13" s="4">
        <f t="shared" si="0"/>
        <v>0.015347222222222222</v>
      </c>
      <c r="H13" s="4">
        <v>0.023981481481481482</v>
      </c>
      <c r="I13">
        <v>100</v>
      </c>
    </row>
    <row r="14" spans="1:9" ht="14.25" customHeight="1">
      <c r="A14">
        <v>13</v>
      </c>
      <c r="B14">
        <v>998</v>
      </c>
      <c r="C14" t="s">
        <v>118</v>
      </c>
      <c r="D14" t="s">
        <v>119</v>
      </c>
      <c r="E14" t="s">
        <v>31</v>
      </c>
      <c r="F14" s="4">
        <v>0.008472222222222221</v>
      </c>
      <c r="G14" s="4">
        <f t="shared" si="0"/>
        <v>0.015740740740740743</v>
      </c>
      <c r="H14" s="4">
        <v>0.024212962962962964</v>
      </c>
      <c r="I14">
        <v>90</v>
      </c>
    </row>
    <row r="15" spans="1:9" ht="14.25" customHeight="1">
      <c r="A15">
        <v>14</v>
      </c>
      <c r="B15">
        <v>1153</v>
      </c>
      <c r="C15" t="s">
        <v>181</v>
      </c>
      <c r="D15" t="s">
        <v>170</v>
      </c>
      <c r="E15" t="s">
        <v>31</v>
      </c>
      <c r="F15" s="4">
        <v>0.010231481481481482</v>
      </c>
      <c r="G15" s="4">
        <f t="shared" si="0"/>
        <v>0.01403935185185185</v>
      </c>
      <c r="H15" s="4">
        <v>0.024270833333333332</v>
      </c>
      <c r="I15">
        <v>89</v>
      </c>
    </row>
    <row r="16" spans="1:9" ht="14.25" customHeight="1">
      <c r="A16">
        <v>15</v>
      </c>
      <c r="B16">
        <v>934</v>
      </c>
      <c r="C16" t="s">
        <v>126</v>
      </c>
      <c r="D16" t="s">
        <v>127</v>
      </c>
      <c r="E16" t="s">
        <v>31</v>
      </c>
      <c r="F16" s="4">
        <v>0.009872685185185186</v>
      </c>
      <c r="G16" s="4">
        <f t="shared" si="0"/>
        <v>0.014525462962962962</v>
      </c>
      <c r="H16" s="4">
        <v>0.024398148148148148</v>
      </c>
      <c r="I16">
        <v>88</v>
      </c>
    </row>
    <row r="17" spans="1:9" ht="14.25" customHeight="1">
      <c r="A17">
        <v>16</v>
      </c>
      <c r="B17">
        <v>945</v>
      </c>
      <c r="C17" t="s">
        <v>128</v>
      </c>
      <c r="D17" t="s">
        <v>50</v>
      </c>
      <c r="E17" t="s">
        <v>31</v>
      </c>
      <c r="F17" s="4">
        <v>0.010416666666666666</v>
      </c>
      <c r="G17" s="4">
        <f t="shared" si="0"/>
        <v>0.014016203703703706</v>
      </c>
      <c r="H17" s="4">
        <v>0.024432870370370372</v>
      </c>
      <c r="I17">
        <v>87</v>
      </c>
    </row>
    <row r="18" spans="1:9" ht="14.25" customHeight="1">
      <c r="A18">
        <v>17</v>
      </c>
      <c r="B18">
        <v>971</v>
      </c>
      <c r="C18" t="s">
        <v>129</v>
      </c>
      <c r="D18" t="s">
        <v>33</v>
      </c>
      <c r="E18" t="s">
        <v>31</v>
      </c>
      <c r="F18" s="4">
        <v>0.009722222222222222</v>
      </c>
      <c r="G18" s="4">
        <f t="shared" si="0"/>
        <v>0.014930555555555555</v>
      </c>
      <c r="H18" s="4">
        <v>0.024652777777777777</v>
      </c>
      <c r="I18">
        <v>86</v>
      </c>
    </row>
    <row r="19" spans="1:9" ht="14.25" customHeight="1">
      <c r="A19">
        <v>18</v>
      </c>
      <c r="B19">
        <v>952</v>
      </c>
      <c r="C19" t="s">
        <v>16</v>
      </c>
      <c r="D19" t="s">
        <v>17</v>
      </c>
      <c r="E19" t="s">
        <v>18</v>
      </c>
      <c r="F19" s="4">
        <v>0.007962962962962963</v>
      </c>
      <c r="G19" s="4">
        <f t="shared" si="0"/>
        <v>0.016747685185185185</v>
      </c>
      <c r="H19" s="4">
        <v>0.024710648148148148</v>
      </c>
      <c r="I19">
        <v>99</v>
      </c>
    </row>
    <row r="20" spans="1:9" ht="14.25" customHeight="1">
      <c r="A20">
        <v>19</v>
      </c>
      <c r="B20">
        <v>907</v>
      </c>
      <c r="C20" t="s">
        <v>44</v>
      </c>
      <c r="D20" t="s">
        <v>45</v>
      </c>
      <c r="E20" t="s">
        <v>18</v>
      </c>
      <c r="F20" s="4">
        <v>0.008993055555555556</v>
      </c>
      <c r="G20" s="4">
        <f t="shared" si="0"/>
        <v>0.015856481481481482</v>
      </c>
      <c r="H20" s="4">
        <v>0.024849537037037038</v>
      </c>
      <c r="I20">
        <v>98</v>
      </c>
    </row>
    <row r="21" spans="1:9" ht="14.25" customHeight="1">
      <c r="A21">
        <v>20</v>
      </c>
      <c r="B21">
        <v>963</v>
      </c>
      <c r="C21" t="s">
        <v>177</v>
      </c>
      <c r="D21" t="s">
        <v>45</v>
      </c>
      <c r="E21" t="s">
        <v>178</v>
      </c>
      <c r="F21" s="4">
        <v>0.009560185185185184</v>
      </c>
      <c r="G21" s="4">
        <f t="shared" si="0"/>
        <v>0.0153587962962963</v>
      </c>
      <c r="H21" s="4">
        <v>0.024918981481481483</v>
      </c>
      <c r="I21">
        <v>85</v>
      </c>
    </row>
    <row r="22" spans="1:9" ht="14.25" customHeight="1">
      <c r="A22">
        <v>21</v>
      </c>
      <c r="B22">
        <v>912</v>
      </c>
      <c r="C22" t="s">
        <v>34</v>
      </c>
      <c r="D22" t="s">
        <v>35</v>
      </c>
      <c r="E22" t="s">
        <v>31</v>
      </c>
      <c r="F22" s="4">
        <v>0.007488425925925925</v>
      </c>
      <c r="G22" s="4">
        <f t="shared" si="0"/>
        <v>0.017881944444444447</v>
      </c>
      <c r="H22" s="4">
        <v>0.025370370370370373</v>
      </c>
      <c r="I22">
        <v>84</v>
      </c>
    </row>
    <row r="23" spans="1:9" ht="14.25" customHeight="1">
      <c r="A23">
        <v>22</v>
      </c>
      <c r="C23" t="s">
        <v>277</v>
      </c>
      <c r="D23" t="s">
        <v>30</v>
      </c>
      <c r="E23" t="s">
        <v>31</v>
      </c>
      <c r="F23" s="4">
        <v>0.009675925925925925</v>
      </c>
      <c r="G23" s="4">
        <v>0.010787037037037036</v>
      </c>
      <c r="H23" s="4">
        <v>0.02556712962962963</v>
      </c>
      <c r="I23">
        <v>83</v>
      </c>
    </row>
    <row r="24" spans="1:9" ht="14.25" customHeight="1">
      <c r="A24">
        <v>23</v>
      </c>
      <c r="B24">
        <v>977</v>
      </c>
      <c r="C24" t="s">
        <v>46</v>
      </c>
      <c r="D24" t="s">
        <v>47</v>
      </c>
      <c r="E24" t="s">
        <v>18</v>
      </c>
      <c r="F24" s="4">
        <v>0.010335648148148148</v>
      </c>
      <c r="G24" s="4">
        <f aca="true" t="shared" si="1" ref="G24:G42">H24-F24</f>
        <v>0.01603009259259259</v>
      </c>
      <c r="H24" s="4">
        <v>0.026365740740740738</v>
      </c>
      <c r="I24">
        <v>97</v>
      </c>
    </row>
    <row r="25" spans="1:9" ht="14.25" customHeight="1">
      <c r="A25">
        <v>24</v>
      </c>
      <c r="B25">
        <v>951</v>
      </c>
      <c r="C25" t="s">
        <v>135</v>
      </c>
      <c r="D25" t="s">
        <v>17</v>
      </c>
      <c r="E25" t="s">
        <v>31</v>
      </c>
      <c r="F25" s="4">
        <v>0.009699074074074074</v>
      </c>
      <c r="G25" s="4">
        <f t="shared" si="1"/>
        <v>0.01693287037037037</v>
      </c>
      <c r="H25" s="4">
        <v>0.026631944444444444</v>
      </c>
      <c r="I25">
        <v>82</v>
      </c>
    </row>
    <row r="26" spans="1:9" ht="14.25" customHeight="1">
      <c r="A26">
        <v>25</v>
      </c>
      <c r="B26">
        <v>914</v>
      </c>
      <c r="C26" t="s">
        <v>138</v>
      </c>
      <c r="D26" t="s">
        <v>139</v>
      </c>
      <c r="E26" t="s">
        <v>31</v>
      </c>
      <c r="F26" s="4">
        <v>0.01167824074074074</v>
      </c>
      <c r="G26" s="4">
        <f t="shared" si="1"/>
        <v>0.015312500000000001</v>
      </c>
      <c r="H26" s="4">
        <v>0.026990740740740742</v>
      </c>
      <c r="I26">
        <v>81</v>
      </c>
    </row>
    <row r="27" spans="1:9" ht="14.25" customHeight="1">
      <c r="A27">
        <v>26</v>
      </c>
      <c r="B27">
        <v>970</v>
      </c>
      <c r="C27" t="s">
        <v>140</v>
      </c>
      <c r="D27" t="s">
        <v>141</v>
      </c>
      <c r="E27" t="s">
        <v>31</v>
      </c>
      <c r="F27" s="4">
        <v>0.011423611111111112</v>
      </c>
      <c r="G27" s="4">
        <f t="shared" si="1"/>
        <v>0.015914351851851853</v>
      </c>
      <c r="H27" s="4">
        <v>0.027337962962962963</v>
      </c>
      <c r="I27">
        <v>80</v>
      </c>
    </row>
    <row r="28" spans="1:9" ht="14.25" customHeight="1">
      <c r="A28">
        <v>27</v>
      </c>
      <c r="B28">
        <v>904</v>
      </c>
      <c r="C28" t="s">
        <v>166</v>
      </c>
      <c r="D28" t="s">
        <v>167</v>
      </c>
      <c r="E28" t="s">
        <v>31</v>
      </c>
      <c r="F28" s="4">
        <v>0.01068287037037037</v>
      </c>
      <c r="G28" s="4">
        <f t="shared" si="1"/>
        <v>0.016770833333333336</v>
      </c>
      <c r="H28" s="4">
        <v>0.027453703703703706</v>
      </c>
      <c r="I28">
        <v>79</v>
      </c>
    </row>
    <row r="29" spans="1:9" ht="14.25" customHeight="1">
      <c r="A29">
        <v>28</v>
      </c>
      <c r="B29">
        <v>956</v>
      </c>
      <c r="C29" t="s">
        <v>79</v>
      </c>
      <c r="D29" t="s">
        <v>80</v>
      </c>
      <c r="E29" t="s">
        <v>18</v>
      </c>
      <c r="F29" s="4">
        <v>0.010694444444444444</v>
      </c>
      <c r="G29" s="4">
        <f t="shared" si="1"/>
        <v>0.017037037037037038</v>
      </c>
      <c r="H29" s="4">
        <v>0.027731481481481482</v>
      </c>
      <c r="I29">
        <v>96</v>
      </c>
    </row>
    <row r="30" spans="1:9" ht="14.25" customHeight="1">
      <c r="A30">
        <v>29</v>
      </c>
      <c r="B30">
        <v>976</v>
      </c>
      <c r="C30" t="s">
        <v>19</v>
      </c>
      <c r="D30" t="s">
        <v>20</v>
      </c>
      <c r="E30" t="s">
        <v>18</v>
      </c>
      <c r="F30" s="4">
        <v>0.008923611111111111</v>
      </c>
      <c r="G30" s="4">
        <f t="shared" si="1"/>
        <v>0.018877314814814812</v>
      </c>
      <c r="H30" s="4">
        <v>0.027800925925925923</v>
      </c>
      <c r="I30">
        <v>95</v>
      </c>
    </row>
    <row r="31" spans="1:9" ht="14.25" customHeight="1">
      <c r="A31">
        <v>30</v>
      </c>
      <c r="B31">
        <v>909</v>
      </c>
      <c r="C31" t="s">
        <v>51</v>
      </c>
      <c r="D31" t="s">
        <v>52</v>
      </c>
      <c r="E31" t="s">
        <v>18</v>
      </c>
      <c r="F31" s="4">
        <v>0.010555555555555554</v>
      </c>
      <c r="G31" s="4">
        <f t="shared" si="1"/>
        <v>0.01724537037037037</v>
      </c>
      <c r="H31" s="4">
        <v>0.027800925925925923</v>
      </c>
      <c r="I31">
        <v>94</v>
      </c>
    </row>
    <row r="32" spans="1:9" ht="14.25" customHeight="1">
      <c r="A32">
        <v>31</v>
      </c>
      <c r="B32">
        <v>948</v>
      </c>
      <c r="C32" t="s">
        <v>21</v>
      </c>
      <c r="D32" t="s">
        <v>22</v>
      </c>
      <c r="E32" t="s">
        <v>18</v>
      </c>
      <c r="F32" s="4">
        <v>0.009895833333333333</v>
      </c>
      <c r="G32" s="4">
        <f t="shared" si="1"/>
        <v>0.01943287037037037</v>
      </c>
      <c r="H32" s="4">
        <v>0.029328703703703704</v>
      </c>
      <c r="I32">
        <v>93</v>
      </c>
    </row>
    <row r="33" spans="1:9" ht="14.25" customHeight="1">
      <c r="A33">
        <v>32</v>
      </c>
      <c r="B33">
        <v>937</v>
      </c>
      <c r="C33" t="s">
        <v>69</v>
      </c>
      <c r="D33" t="s">
        <v>70</v>
      </c>
      <c r="E33" t="s">
        <v>18</v>
      </c>
      <c r="F33" s="4">
        <v>0.012361111111111111</v>
      </c>
      <c r="G33" s="4">
        <f t="shared" si="1"/>
        <v>0.01709490740740741</v>
      </c>
      <c r="H33" s="4">
        <v>0.02945601851851852</v>
      </c>
      <c r="I33">
        <v>92</v>
      </c>
    </row>
    <row r="34" spans="1:9" ht="14.25" customHeight="1">
      <c r="A34">
        <v>33</v>
      </c>
      <c r="B34">
        <v>980</v>
      </c>
      <c r="C34" t="s">
        <v>220</v>
      </c>
      <c r="D34" t="s">
        <v>56</v>
      </c>
      <c r="E34" t="s">
        <v>18</v>
      </c>
      <c r="F34" s="4">
        <v>0.011238425925925926</v>
      </c>
      <c r="G34" s="4">
        <f t="shared" si="1"/>
        <v>0.018611111111111113</v>
      </c>
      <c r="H34" s="4">
        <v>0.02984953703703704</v>
      </c>
      <c r="I34">
        <v>91</v>
      </c>
    </row>
    <row r="35" spans="1:9" ht="14.25" customHeight="1">
      <c r="A35">
        <v>34</v>
      </c>
      <c r="B35">
        <v>960</v>
      </c>
      <c r="C35" t="s">
        <v>53</v>
      </c>
      <c r="D35" t="s">
        <v>54</v>
      </c>
      <c r="E35" t="s">
        <v>18</v>
      </c>
      <c r="F35" s="4">
        <v>0.012789351851851852</v>
      </c>
      <c r="G35" s="4">
        <f t="shared" si="1"/>
        <v>0.017893518518518517</v>
      </c>
      <c r="H35" s="4">
        <v>0.03068287037037037</v>
      </c>
      <c r="I35">
        <v>90</v>
      </c>
    </row>
    <row r="36" spans="1:9" ht="14.25" customHeight="1">
      <c r="A36">
        <v>35</v>
      </c>
      <c r="B36">
        <v>930</v>
      </c>
      <c r="C36" t="s">
        <v>57</v>
      </c>
      <c r="D36" t="s">
        <v>58</v>
      </c>
      <c r="E36" t="s">
        <v>18</v>
      </c>
      <c r="F36" s="4">
        <v>0.013495370370370371</v>
      </c>
      <c r="G36" s="4">
        <f t="shared" si="1"/>
        <v>0.01782407407407407</v>
      </c>
      <c r="H36" s="4">
        <v>0.03131944444444444</v>
      </c>
      <c r="I36">
        <v>89</v>
      </c>
    </row>
    <row r="37" spans="1:9" ht="14.25" customHeight="1">
      <c r="A37">
        <v>36</v>
      </c>
      <c r="B37">
        <v>920</v>
      </c>
      <c r="C37" t="s">
        <v>133</v>
      </c>
      <c r="D37" t="s">
        <v>134</v>
      </c>
      <c r="E37" t="s">
        <v>31</v>
      </c>
      <c r="F37" s="4">
        <v>0.011620370370370371</v>
      </c>
      <c r="G37" s="4">
        <f t="shared" si="1"/>
        <v>0.019791666666666666</v>
      </c>
      <c r="H37" s="4">
        <v>0.03141203703703704</v>
      </c>
      <c r="I37">
        <v>78</v>
      </c>
    </row>
    <row r="38" spans="1:9" ht="14.25" customHeight="1">
      <c r="A38">
        <v>37</v>
      </c>
      <c r="B38">
        <v>940</v>
      </c>
      <c r="C38" t="s">
        <v>133</v>
      </c>
      <c r="D38" t="s">
        <v>168</v>
      </c>
      <c r="E38" t="s">
        <v>31</v>
      </c>
      <c r="F38" s="4">
        <v>0.012627314814814815</v>
      </c>
      <c r="G38" s="4">
        <f t="shared" si="1"/>
        <v>0.019282407407407408</v>
      </c>
      <c r="H38" s="4">
        <v>0.03190972222222222</v>
      </c>
      <c r="I38">
        <v>77</v>
      </c>
    </row>
    <row r="39" spans="1:9" ht="14.25" customHeight="1">
      <c r="A39">
        <v>38</v>
      </c>
      <c r="B39">
        <v>969</v>
      </c>
      <c r="C39" t="s">
        <v>61</v>
      </c>
      <c r="D39" t="s">
        <v>62</v>
      </c>
      <c r="E39" t="s">
        <v>18</v>
      </c>
      <c r="F39" s="4">
        <v>0.01287037037037037</v>
      </c>
      <c r="G39" s="4">
        <f t="shared" si="1"/>
        <v>0.019120370370370364</v>
      </c>
      <c r="H39" s="4">
        <v>0.031990740740740736</v>
      </c>
      <c r="I39">
        <v>88</v>
      </c>
    </row>
    <row r="40" spans="1:9" ht="14.25" customHeight="1">
      <c r="A40">
        <v>39</v>
      </c>
      <c r="B40">
        <v>1154</v>
      </c>
      <c r="C40" t="s">
        <v>173</v>
      </c>
      <c r="D40" t="s">
        <v>52</v>
      </c>
      <c r="E40" t="s">
        <v>31</v>
      </c>
      <c r="F40" s="4">
        <v>0.013819444444444445</v>
      </c>
      <c r="G40" s="4">
        <f t="shared" si="1"/>
        <v>0.019282407407407408</v>
      </c>
      <c r="H40" s="4">
        <v>0.033101851851851855</v>
      </c>
      <c r="I40">
        <v>76</v>
      </c>
    </row>
    <row r="41" spans="1:9" ht="14.25" customHeight="1">
      <c r="A41">
        <v>40</v>
      </c>
      <c r="B41">
        <v>905</v>
      </c>
      <c r="C41" t="s">
        <v>63</v>
      </c>
      <c r="D41" t="s">
        <v>64</v>
      </c>
      <c r="E41" t="s">
        <v>18</v>
      </c>
      <c r="F41" s="4">
        <v>0.015543981481481482</v>
      </c>
      <c r="G41" s="4">
        <f t="shared" si="1"/>
        <v>0.01784722222222222</v>
      </c>
      <c r="H41" s="4">
        <v>0.0333912037037037</v>
      </c>
      <c r="I41">
        <v>87</v>
      </c>
    </row>
    <row r="42" spans="1:9" ht="14.25" customHeight="1">
      <c r="A42">
        <v>41</v>
      </c>
      <c r="B42">
        <v>996</v>
      </c>
      <c r="C42" t="s">
        <v>91</v>
      </c>
      <c r="D42" t="s">
        <v>92</v>
      </c>
      <c r="E42" t="s">
        <v>18</v>
      </c>
      <c r="F42" s="4">
        <v>0.01054398148148148</v>
      </c>
      <c r="G42" s="4">
        <f t="shared" si="1"/>
        <v>0.023900462962962964</v>
      </c>
      <c r="H42" s="4">
        <v>0.034444444444444444</v>
      </c>
      <c r="I42">
        <v>86</v>
      </c>
    </row>
    <row r="43" spans="2:8" ht="14.25" customHeight="1">
      <c r="B43">
        <v>973</v>
      </c>
      <c r="C43" t="s">
        <v>100</v>
      </c>
      <c r="D43" t="s">
        <v>101</v>
      </c>
      <c r="E43" t="s">
        <v>18</v>
      </c>
      <c r="F43" s="4">
        <v>0.017175925925925924</v>
      </c>
      <c r="G43" s="4">
        <v>0.010787037037037036</v>
      </c>
      <c r="H43" s="4" t="s">
        <v>278</v>
      </c>
    </row>
    <row r="44" spans="2:8" ht="14.25" customHeight="1">
      <c r="B44">
        <v>928</v>
      </c>
      <c r="C44" t="s">
        <v>160</v>
      </c>
      <c r="D44" t="s">
        <v>161</v>
      </c>
      <c r="E44" t="s">
        <v>31</v>
      </c>
      <c r="F44" s="4">
        <v>0.008645833333333333</v>
      </c>
      <c r="G44" s="4"/>
      <c r="H44" s="4" t="s">
        <v>273</v>
      </c>
    </row>
    <row r="45" spans="2:8" ht="14.25" customHeight="1">
      <c r="B45">
        <v>901</v>
      </c>
      <c r="C45" t="s">
        <v>157</v>
      </c>
      <c r="D45" t="s">
        <v>158</v>
      </c>
      <c r="E45" t="s">
        <v>31</v>
      </c>
      <c r="F45" s="4">
        <v>0.009872685185185186</v>
      </c>
      <c r="G45" s="4"/>
      <c r="H45" s="4" t="s">
        <v>273</v>
      </c>
    </row>
    <row r="46" spans="2:8" ht="14.25" customHeight="1">
      <c r="B46">
        <v>974</v>
      </c>
      <c r="C46" t="s">
        <v>87</v>
      </c>
      <c r="D46" t="s">
        <v>88</v>
      </c>
      <c r="E46" t="s">
        <v>18</v>
      </c>
      <c r="F46" s="4">
        <v>0.0125</v>
      </c>
      <c r="G46" s="4"/>
      <c r="H46" s="4" t="s">
        <v>273</v>
      </c>
    </row>
    <row r="47" spans="2:8" ht="14.25" customHeight="1">
      <c r="B47">
        <v>906</v>
      </c>
      <c r="C47" t="s">
        <v>108</v>
      </c>
      <c r="D47" t="s">
        <v>109</v>
      </c>
      <c r="E47" t="s">
        <v>18</v>
      </c>
      <c r="F47" s="4">
        <v>0.01417824074074074</v>
      </c>
      <c r="G47" s="4"/>
      <c r="H47" s="4" t="s">
        <v>273</v>
      </c>
    </row>
    <row r="48" spans="2:9" ht="14.25" customHeight="1">
      <c r="B48">
        <v>903</v>
      </c>
      <c r="C48" t="s">
        <v>152</v>
      </c>
      <c r="D48" t="s">
        <v>30</v>
      </c>
      <c r="E48" t="s">
        <v>31</v>
      </c>
      <c r="F48" s="4"/>
      <c r="G48" s="4"/>
      <c r="H48" s="4" t="s">
        <v>8</v>
      </c>
      <c r="I48" s="6" t="s">
        <v>48</v>
      </c>
    </row>
    <row r="49" spans="2:9" ht="14.25" customHeight="1">
      <c r="B49">
        <v>982</v>
      </c>
      <c r="C49" t="s">
        <v>114</v>
      </c>
      <c r="D49" t="s">
        <v>115</v>
      </c>
      <c r="E49" t="s">
        <v>31</v>
      </c>
      <c r="F49" s="4"/>
      <c r="G49" s="4"/>
      <c r="H49" s="4" t="s">
        <v>8</v>
      </c>
      <c r="I49" s="6" t="s">
        <v>48</v>
      </c>
    </row>
    <row r="50" spans="2:9" ht="14.25" customHeight="1">
      <c r="B50">
        <v>949</v>
      </c>
      <c r="C50" t="s">
        <v>28</v>
      </c>
      <c r="D50" t="s">
        <v>22</v>
      </c>
      <c r="E50" t="s">
        <v>31</v>
      </c>
      <c r="F50" s="4"/>
      <c r="G50" s="4"/>
      <c r="H50" s="4" t="s">
        <v>8</v>
      </c>
      <c r="I50" s="6" t="s">
        <v>48</v>
      </c>
    </row>
    <row r="51" spans="2:9" ht="14.25" customHeight="1">
      <c r="B51">
        <v>910</v>
      </c>
      <c r="C51" t="s">
        <v>144</v>
      </c>
      <c r="D51" t="s">
        <v>145</v>
      </c>
      <c r="E51" t="s">
        <v>31</v>
      </c>
      <c r="F51" s="4"/>
      <c r="G51" s="4"/>
      <c r="H51" s="4" t="s">
        <v>8</v>
      </c>
      <c r="I51" s="6" t="s">
        <v>48</v>
      </c>
    </row>
    <row r="52" spans="2:9" ht="14.25" customHeight="1">
      <c r="B52">
        <v>941</v>
      </c>
      <c r="C52" t="s">
        <v>148</v>
      </c>
      <c r="D52" t="s">
        <v>149</v>
      </c>
      <c r="E52" t="s">
        <v>31</v>
      </c>
      <c r="F52" s="4"/>
      <c r="G52" s="4"/>
      <c r="H52" s="4" t="s">
        <v>8</v>
      </c>
      <c r="I52" s="6" t="s">
        <v>48</v>
      </c>
    </row>
    <row r="53" spans="2:9" ht="14.25" customHeight="1">
      <c r="B53">
        <v>994</v>
      </c>
      <c r="C53" t="s">
        <v>49</v>
      </c>
      <c r="D53" t="s">
        <v>50</v>
      </c>
      <c r="E53" t="s">
        <v>18</v>
      </c>
      <c r="F53" s="4"/>
      <c r="G53" s="4"/>
      <c r="H53" s="4" t="s">
        <v>8</v>
      </c>
      <c r="I53" s="6" t="s">
        <v>48</v>
      </c>
    </row>
    <row r="54" spans="2:9" ht="14.25" customHeight="1">
      <c r="B54">
        <v>964</v>
      </c>
      <c r="C54" t="s">
        <v>67</v>
      </c>
      <c r="D54" t="s">
        <v>271</v>
      </c>
      <c r="E54" t="s">
        <v>18</v>
      </c>
      <c r="F54" s="4"/>
      <c r="G54" s="4"/>
      <c r="H54" s="4" t="s">
        <v>8</v>
      </c>
      <c r="I54" s="6" t="s">
        <v>48</v>
      </c>
    </row>
    <row r="55" spans="2:9" ht="14.25" customHeight="1">
      <c r="B55">
        <v>992</v>
      </c>
      <c r="C55" t="s">
        <v>59</v>
      </c>
      <c r="D55" t="s">
        <v>60</v>
      </c>
      <c r="E55" t="s">
        <v>18</v>
      </c>
      <c r="F55" s="4"/>
      <c r="G55" s="4"/>
      <c r="H55" s="4" t="s">
        <v>8</v>
      </c>
      <c r="I55" s="6" t="s">
        <v>48</v>
      </c>
    </row>
    <row r="56" spans="2:9" ht="14.25" customHeight="1">
      <c r="B56">
        <v>939</v>
      </c>
      <c r="C56" t="s">
        <v>73</v>
      </c>
      <c r="D56" t="s">
        <v>74</v>
      </c>
      <c r="E56" t="s">
        <v>18</v>
      </c>
      <c r="F56" s="4"/>
      <c r="G56" s="4"/>
      <c r="H56" s="4" t="s">
        <v>8</v>
      </c>
      <c r="I56" s="6" t="s">
        <v>48</v>
      </c>
    </row>
    <row r="57" spans="2:9" ht="14.25" customHeight="1">
      <c r="B57">
        <v>933</v>
      </c>
      <c r="C57" t="s">
        <v>150</v>
      </c>
      <c r="D57" t="s">
        <v>151</v>
      </c>
      <c r="E57" t="s">
        <v>31</v>
      </c>
      <c r="F57" s="4"/>
      <c r="G57" s="4"/>
      <c r="H57" s="4" t="s">
        <v>8</v>
      </c>
      <c r="I57" s="6" t="s">
        <v>48</v>
      </c>
    </row>
    <row r="58" spans="2:9" ht="14.25" customHeight="1">
      <c r="B58">
        <v>981</v>
      </c>
      <c r="C58" t="s">
        <v>65</v>
      </c>
      <c r="D58" t="s">
        <v>66</v>
      </c>
      <c r="E58" t="s">
        <v>18</v>
      </c>
      <c r="F58" s="4"/>
      <c r="G58" s="4"/>
      <c r="H58" s="4" t="s">
        <v>8</v>
      </c>
      <c r="I58" s="6" t="s">
        <v>48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zoomScale="80" zoomScaleNormal="80" workbookViewId="0" topLeftCell="A1">
      <selection activeCell="I39" sqref="I39"/>
    </sheetView>
  </sheetViews>
  <sheetFormatPr defaultColWidth="11.421875" defaultRowHeight="14.25" customHeight="1"/>
  <cols>
    <col min="1" max="1" width="7.00390625" style="0" customWidth="1"/>
    <col min="2" max="2" width="8.8515625" style="0" customWidth="1"/>
    <col min="3" max="3" width="9.00390625" style="0" customWidth="1"/>
    <col min="4" max="4" width="14.421875" style="0" customWidth="1"/>
    <col min="5" max="5" width="5.28125" style="0" customWidth="1"/>
    <col min="6" max="6" width="10.28125" style="4" customWidth="1"/>
    <col min="7" max="7" width="8.421875" style="4" customWidth="1"/>
    <col min="8" max="8" width="9.421875" style="4" customWidth="1"/>
    <col min="9" max="16384" width="11.57421875" style="0" customWidth="1"/>
  </cols>
  <sheetData>
    <row r="1" spans="1:9" ht="14.25" customHeight="1">
      <c r="A1" s="3" t="s">
        <v>198</v>
      </c>
      <c r="B1" s="3" t="s">
        <v>2</v>
      </c>
      <c r="C1" s="3" t="s">
        <v>3</v>
      </c>
      <c r="D1" s="3" t="s">
        <v>4</v>
      </c>
      <c r="E1" s="3" t="s">
        <v>5</v>
      </c>
      <c r="F1" s="5" t="s">
        <v>200</v>
      </c>
      <c r="G1" s="5" t="s">
        <v>201</v>
      </c>
      <c r="H1" s="5" t="s">
        <v>202</v>
      </c>
      <c r="I1" t="s">
        <v>203</v>
      </c>
    </row>
    <row r="2" spans="1:9" ht="14.25" customHeight="1">
      <c r="A2">
        <v>1</v>
      </c>
      <c r="B2">
        <v>975</v>
      </c>
      <c r="C2" t="s">
        <v>112</v>
      </c>
      <c r="D2" t="s">
        <v>113</v>
      </c>
      <c r="E2" t="s">
        <v>31</v>
      </c>
      <c r="F2" s="4">
        <v>0.00903935185185185</v>
      </c>
      <c r="G2" s="4">
        <f aca="true" t="shared" si="0" ref="G2:G39">H2-F2</f>
        <v>0.01454861111111111</v>
      </c>
      <c r="H2" s="4">
        <v>0.02358796296296296</v>
      </c>
      <c r="I2">
        <v>100</v>
      </c>
    </row>
    <row r="3" spans="1:9" ht="14.25" customHeight="1">
      <c r="A3">
        <v>2</v>
      </c>
      <c r="B3">
        <v>932</v>
      </c>
      <c r="C3" t="s">
        <v>110</v>
      </c>
      <c r="D3" t="s">
        <v>111</v>
      </c>
      <c r="E3" t="s">
        <v>31</v>
      </c>
      <c r="F3" s="4">
        <v>0.009953703703703704</v>
      </c>
      <c r="G3" s="4">
        <f t="shared" si="0"/>
        <v>0.01398148148148148</v>
      </c>
      <c r="H3" s="4">
        <v>0.023935185185185184</v>
      </c>
      <c r="I3">
        <v>99</v>
      </c>
    </row>
    <row r="4" spans="1:9" ht="14.25" customHeight="1">
      <c r="A4">
        <v>3</v>
      </c>
      <c r="B4">
        <v>924</v>
      </c>
      <c r="C4" t="s">
        <v>116</v>
      </c>
      <c r="D4" t="s">
        <v>117</v>
      </c>
      <c r="E4" t="s">
        <v>31</v>
      </c>
      <c r="F4" s="4">
        <v>0.010104166666666668</v>
      </c>
      <c r="G4" s="4">
        <f t="shared" si="0"/>
        <v>0.014780092592592591</v>
      </c>
      <c r="H4" s="4">
        <v>0.02488425925925926</v>
      </c>
      <c r="I4">
        <v>98</v>
      </c>
    </row>
    <row r="5" spans="1:9" ht="14.25" customHeight="1">
      <c r="A5">
        <v>4</v>
      </c>
      <c r="B5">
        <v>982</v>
      </c>
      <c r="C5" t="s">
        <v>114</v>
      </c>
      <c r="D5" t="s">
        <v>115</v>
      </c>
      <c r="E5" t="s">
        <v>31</v>
      </c>
      <c r="F5" s="4">
        <v>0.010775462962962962</v>
      </c>
      <c r="G5" s="4">
        <f t="shared" si="0"/>
        <v>0.014525462962962966</v>
      </c>
      <c r="H5" s="4">
        <v>0.025300925925925928</v>
      </c>
      <c r="I5">
        <v>97</v>
      </c>
    </row>
    <row r="6" spans="1:9" ht="14.25" customHeight="1">
      <c r="A6">
        <v>5</v>
      </c>
      <c r="B6">
        <v>998</v>
      </c>
      <c r="C6" t="s">
        <v>118</v>
      </c>
      <c r="D6" t="s">
        <v>119</v>
      </c>
      <c r="E6" t="s">
        <v>31</v>
      </c>
      <c r="F6" s="4">
        <v>0.009918981481481482</v>
      </c>
      <c r="G6" s="4">
        <f t="shared" si="0"/>
        <v>0.01603009259259259</v>
      </c>
      <c r="H6" s="4">
        <v>0.025949074074074072</v>
      </c>
      <c r="I6">
        <v>96</v>
      </c>
    </row>
    <row r="7" spans="1:9" ht="14.25" customHeight="1">
      <c r="A7">
        <v>6</v>
      </c>
      <c r="B7">
        <v>949</v>
      </c>
      <c r="C7" t="s">
        <v>28</v>
      </c>
      <c r="D7" t="s">
        <v>22</v>
      </c>
      <c r="E7" t="s">
        <v>31</v>
      </c>
      <c r="F7" s="4">
        <v>0.009872685185185186</v>
      </c>
      <c r="G7" s="4">
        <f t="shared" si="0"/>
        <v>0.01608796296296296</v>
      </c>
      <c r="H7" s="4">
        <v>0.025960648148148146</v>
      </c>
      <c r="I7">
        <v>95</v>
      </c>
    </row>
    <row r="8" spans="1:9" ht="14.25" customHeight="1">
      <c r="A8">
        <v>7</v>
      </c>
      <c r="B8">
        <v>993</v>
      </c>
      <c r="C8" t="s">
        <v>42</v>
      </c>
      <c r="D8" t="s">
        <v>43</v>
      </c>
      <c r="E8" t="s">
        <v>18</v>
      </c>
      <c r="F8" s="4">
        <v>0.010011574074074074</v>
      </c>
      <c r="G8" s="4">
        <f t="shared" si="0"/>
        <v>0.016041666666666662</v>
      </c>
      <c r="H8" s="4">
        <v>0.026053240740740738</v>
      </c>
      <c r="I8">
        <v>100</v>
      </c>
    </row>
    <row r="9" spans="1:9" ht="14.25" customHeight="1">
      <c r="A9">
        <v>8</v>
      </c>
      <c r="B9">
        <v>925</v>
      </c>
      <c r="C9" t="s">
        <v>120</v>
      </c>
      <c r="D9" t="s">
        <v>121</v>
      </c>
      <c r="E9" t="s">
        <v>31</v>
      </c>
      <c r="F9" s="4">
        <v>0.011435185185185185</v>
      </c>
      <c r="G9" s="4">
        <f t="shared" si="0"/>
        <v>0.014641203703703703</v>
      </c>
      <c r="H9" s="4">
        <v>0.02607638888888889</v>
      </c>
      <c r="I9">
        <v>94</v>
      </c>
    </row>
    <row r="10" spans="1:9" ht="14.25" customHeight="1">
      <c r="A10">
        <v>9</v>
      </c>
      <c r="B10">
        <v>952</v>
      </c>
      <c r="C10" t="s">
        <v>16</v>
      </c>
      <c r="D10" t="s">
        <v>17</v>
      </c>
      <c r="E10" t="s">
        <v>18</v>
      </c>
      <c r="F10" s="4">
        <v>0.008784722222222222</v>
      </c>
      <c r="G10" s="4">
        <f t="shared" si="0"/>
        <v>0.017453703703703704</v>
      </c>
      <c r="H10" s="4">
        <v>0.026238425925925925</v>
      </c>
      <c r="I10">
        <v>99</v>
      </c>
    </row>
    <row r="11" spans="1:9" ht="14.25" customHeight="1">
      <c r="A11">
        <v>10</v>
      </c>
      <c r="B11">
        <v>945</v>
      </c>
      <c r="C11" t="s">
        <v>128</v>
      </c>
      <c r="D11" t="s">
        <v>50</v>
      </c>
      <c r="E11" t="s">
        <v>31</v>
      </c>
      <c r="F11" s="4">
        <v>0.011979166666666666</v>
      </c>
      <c r="G11" s="4">
        <f t="shared" si="0"/>
        <v>0.01439814814814815</v>
      </c>
      <c r="H11" s="4">
        <v>0.026377314814814815</v>
      </c>
      <c r="I11">
        <v>93</v>
      </c>
    </row>
    <row r="12" spans="1:9" ht="14.25" customHeight="1">
      <c r="A12">
        <v>11</v>
      </c>
      <c r="B12">
        <v>936</v>
      </c>
      <c r="C12" t="s">
        <v>122</v>
      </c>
      <c r="D12" t="s">
        <v>123</v>
      </c>
      <c r="E12" t="s">
        <v>31</v>
      </c>
      <c r="F12" s="4">
        <v>0.011736111111111112</v>
      </c>
      <c r="G12" s="4">
        <f t="shared" si="0"/>
        <v>0.014826388888888887</v>
      </c>
      <c r="H12" s="4">
        <v>0.0265625</v>
      </c>
      <c r="I12">
        <v>92</v>
      </c>
    </row>
    <row r="13" spans="1:9" ht="14.25" customHeight="1">
      <c r="A13">
        <v>12</v>
      </c>
      <c r="B13">
        <v>934</v>
      </c>
      <c r="C13" t="s">
        <v>126</v>
      </c>
      <c r="D13" t="s">
        <v>127</v>
      </c>
      <c r="E13" t="s">
        <v>31</v>
      </c>
      <c r="F13" s="4">
        <v>0.011157407407407408</v>
      </c>
      <c r="G13" s="4">
        <f t="shared" si="0"/>
        <v>0.015555555555555555</v>
      </c>
      <c r="H13" s="4">
        <v>0.026712962962962963</v>
      </c>
      <c r="I13">
        <v>91</v>
      </c>
    </row>
    <row r="14" spans="1:9" ht="14.25" customHeight="1">
      <c r="A14">
        <v>13</v>
      </c>
      <c r="B14">
        <v>990</v>
      </c>
      <c r="C14" t="s">
        <v>162</v>
      </c>
      <c r="D14" t="s">
        <v>163</v>
      </c>
      <c r="E14" t="s">
        <v>31</v>
      </c>
      <c r="F14" s="4">
        <v>0.011296296296296297</v>
      </c>
      <c r="G14" s="4">
        <f t="shared" si="0"/>
        <v>0.015729166666666666</v>
      </c>
      <c r="H14" s="4">
        <v>0.027025462962962963</v>
      </c>
      <c r="I14">
        <v>90</v>
      </c>
    </row>
    <row r="15" spans="1:9" ht="14.25" customHeight="1">
      <c r="A15">
        <v>14</v>
      </c>
      <c r="B15">
        <v>971</v>
      </c>
      <c r="C15" t="s">
        <v>129</v>
      </c>
      <c r="D15" t="s">
        <v>33</v>
      </c>
      <c r="E15" t="s">
        <v>31</v>
      </c>
      <c r="F15" s="4">
        <v>0.011157407407407408</v>
      </c>
      <c r="G15" s="4">
        <f t="shared" si="0"/>
        <v>0.016354166666666666</v>
      </c>
      <c r="H15" s="4">
        <v>0.027511574074074074</v>
      </c>
      <c r="I15">
        <v>89</v>
      </c>
    </row>
    <row r="16" spans="1:9" ht="14.25" customHeight="1">
      <c r="A16">
        <v>15</v>
      </c>
      <c r="B16">
        <v>1157</v>
      </c>
      <c r="C16" t="s">
        <v>36</v>
      </c>
      <c r="D16" t="s">
        <v>37</v>
      </c>
      <c r="E16" t="s">
        <v>31</v>
      </c>
      <c r="F16" s="4">
        <v>0.01105324074074074</v>
      </c>
      <c r="G16" s="4">
        <f t="shared" si="0"/>
        <v>0.01728009259259259</v>
      </c>
      <c r="H16" s="4">
        <v>0.028333333333333332</v>
      </c>
      <c r="I16">
        <v>88</v>
      </c>
    </row>
    <row r="17" spans="1:9" ht="14.25" customHeight="1">
      <c r="A17">
        <v>16</v>
      </c>
      <c r="B17">
        <v>938</v>
      </c>
      <c r="C17" t="s">
        <v>130</v>
      </c>
      <c r="D17" t="s">
        <v>131</v>
      </c>
      <c r="E17" t="s">
        <v>31</v>
      </c>
      <c r="F17" s="4">
        <v>0.011377314814814816</v>
      </c>
      <c r="G17" s="4">
        <f t="shared" si="0"/>
        <v>0.017256944444444443</v>
      </c>
      <c r="H17" s="4">
        <v>0.02863425925925926</v>
      </c>
      <c r="I17">
        <v>87</v>
      </c>
    </row>
    <row r="18" spans="1:9" ht="14.25" customHeight="1">
      <c r="A18">
        <v>17</v>
      </c>
      <c r="B18">
        <v>1156</v>
      </c>
      <c r="C18" t="s">
        <v>175</v>
      </c>
      <c r="D18" t="s">
        <v>176</v>
      </c>
      <c r="E18" t="s">
        <v>31</v>
      </c>
      <c r="F18" s="4">
        <v>0.0115625</v>
      </c>
      <c r="G18" s="4">
        <f t="shared" si="0"/>
        <v>0.01730324074074074</v>
      </c>
      <c r="H18" s="4">
        <v>0.02886574074074074</v>
      </c>
      <c r="I18">
        <v>86</v>
      </c>
    </row>
    <row r="19" spans="1:9" ht="14.25" customHeight="1">
      <c r="A19">
        <v>18</v>
      </c>
      <c r="B19">
        <v>972</v>
      </c>
      <c r="C19" t="s">
        <v>136</v>
      </c>
      <c r="D19" t="s">
        <v>137</v>
      </c>
      <c r="E19" t="s">
        <v>31</v>
      </c>
      <c r="F19" s="4">
        <v>0.012268518518518519</v>
      </c>
      <c r="G19" s="4">
        <f t="shared" si="0"/>
        <v>0.016782407407407406</v>
      </c>
      <c r="H19" s="4">
        <v>0.029050925925925924</v>
      </c>
      <c r="I19">
        <v>85</v>
      </c>
    </row>
    <row r="20" spans="1:9" ht="14.25" customHeight="1">
      <c r="A20">
        <v>19</v>
      </c>
      <c r="B20">
        <v>951</v>
      </c>
      <c r="C20" t="s">
        <v>135</v>
      </c>
      <c r="D20" t="s">
        <v>17</v>
      </c>
      <c r="E20" t="s">
        <v>31</v>
      </c>
      <c r="F20" s="4">
        <v>0.011006944444444444</v>
      </c>
      <c r="G20" s="4">
        <f t="shared" si="0"/>
        <v>0.018391203703703705</v>
      </c>
      <c r="H20" s="4">
        <v>0.02939814814814815</v>
      </c>
      <c r="I20">
        <v>84</v>
      </c>
    </row>
    <row r="21" spans="1:9" ht="14.25" customHeight="1">
      <c r="A21">
        <v>20</v>
      </c>
      <c r="B21">
        <v>994</v>
      </c>
      <c r="C21" t="s">
        <v>49</v>
      </c>
      <c r="D21" t="s">
        <v>50</v>
      </c>
      <c r="E21" t="s">
        <v>18</v>
      </c>
      <c r="F21" s="4">
        <v>0.011724537037037037</v>
      </c>
      <c r="G21" s="4">
        <f t="shared" si="0"/>
        <v>0.01810185185185185</v>
      </c>
      <c r="H21" s="4">
        <v>0.02982638888888889</v>
      </c>
      <c r="I21">
        <v>98</v>
      </c>
    </row>
    <row r="22" spans="1:9" ht="14.25" customHeight="1">
      <c r="A22">
        <v>21</v>
      </c>
      <c r="B22">
        <v>943</v>
      </c>
      <c r="C22" t="s">
        <v>181</v>
      </c>
      <c r="D22" t="s">
        <v>182</v>
      </c>
      <c r="E22" t="s">
        <v>31</v>
      </c>
      <c r="F22" s="4">
        <v>0.012974537037037038</v>
      </c>
      <c r="G22" s="4">
        <f t="shared" si="0"/>
        <v>0.01734953703703704</v>
      </c>
      <c r="H22" s="4">
        <v>0.030324074074074076</v>
      </c>
      <c r="I22">
        <v>83</v>
      </c>
    </row>
    <row r="23" spans="1:9" ht="14.25" customHeight="1">
      <c r="A23">
        <v>22</v>
      </c>
      <c r="B23">
        <v>914</v>
      </c>
      <c r="C23" t="s">
        <v>138</v>
      </c>
      <c r="D23" t="s">
        <v>139</v>
      </c>
      <c r="E23" t="s">
        <v>31</v>
      </c>
      <c r="F23" s="4">
        <v>0.013854166666666667</v>
      </c>
      <c r="G23" s="4">
        <f t="shared" si="0"/>
        <v>0.01659722222222222</v>
      </c>
      <c r="H23" s="4">
        <v>0.03045138888888889</v>
      </c>
      <c r="I23">
        <v>82</v>
      </c>
    </row>
    <row r="24" spans="1:9" ht="14.25" customHeight="1">
      <c r="A24">
        <v>23</v>
      </c>
      <c r="B24">
        <v>954</v>
      </c>
      <c r="C24" t="s">
        <v>83</v>
      </c>
      <c r="D24" t="s">
        <v>84</v>
      </c>
      <c r="E24" t="s">
        <v>18</v>
      </c>
      <c r="F24" s="4">
        <v>0.014652777777777778</v>
      </c>
      <c r="G24" s="4">
        <f t="shared" si="0"/>
        <v>0.01616898148148148</v>
      </c>
      <c r="H24" s="4">
        <v>0.030821759259259257</v>
      </c>
      <c r="I24">
        <v>97</v>
      </c>
    </row>
    <row r="25" spans="1:9" ht="14.25" customHeight="1">
      <c r="A25">
        <v>24</v>
      </c>
      <c r="B25">
        <v>909</v>
      </c>
      <c r="C25" t="s">
        <v>51</v>
      </c>
      <c r="D25" t="s">
        <v>52</v>
      </c>
      <c r="E25" t="s">
        <v>18</v>
      </c>
      <c r="F25" s="4">
        <v>0.011666666666666667</v>
      </c>
      <c r="G25" s="4">
        <f t="shared" si="0"/>
        <v>0.019236111111111107</v>
      </c>
      <c r="H25" s="4">
        <v>0.030902777777777776</v>
      </c>
      <c r="I25">
        <v>96</v>
      </c>
    </row>
    <row r="26" spans="1:9" ht="14.25" customHeight="1">
      <c r="A26">
        <v>25</v>
      </c>
      <c r="B26">
        <v>904</v>
      </c>
      <c r="C26" t="s">
        <v>166</v>
      </c>
      <c r="D26" t="s">
        <v>167</v>
      </c>
      <c r="E26" t="s">
        <v>31</v>
      </c>
      <c r="F26" s="4">
        <v>0.012465277777777778</v>
      </c>
      <c r="G26" s="4">
        <f t="shared" si="0"/>
        <v>0.018958333333333334</v>
      </c>
      <c r="H26" s="4">
        <v>0.03142361111111111</v>
      </c>
      <c r="I26">
        <v>81</v>
      </c>
    </row>
    <row r="27" spans="1:9" ht="14.25" customHeight="1">
      <c r="A27">
        <v>26</v>
      </c>
      <c r="B27">
        <v>948</v>
      </c>
      <c r="C27" t="s">
        <v>21</v>
      </c>
      <c r="D27" t="s">
        <v>22</v>
      </c>
      <c r="E27" t="s">
        <v>18</v>
      </c>
      <c r="F27" s="4">
        <v>0.011018518518518518</v>
      </c>
      <c r="G27" s="4">
        <f t="shared" si="0"/>
        <v>0.020937499999999998</v>
      </c>
      <c r="H27" s="4">
        <v>0.031956018518518516</v>
      </c>
      <c r="I27">
        <v>95</v>
      </c>
    </row>
    <row r="28" spans="1:9" ht="14.25" customHeight="1">
      <c r="A28">
        <v>27</v>
      </c>
      <c r="B28">
        <v>964</v>
      </c>
      <c r="C28" t="s">
        <v>67</v>
      </c>
      <c r="D28" t="s">
        <v>271</v>
      </c>
      <c r="E28" t="s">
        <v>18</v>
      </c>
      <c r="F28" s="4">
        <v>0.013298611111111112</v>
      </c>
      <c r="G28" s="4">
        <f t="shared" si="0"/>
        <v>0.018981481481481478</v>
      </c>
      <c r="H28" s="4">
        <v>0.03228009259259259</v>
      </c>
      <c r="I28">
        <v>94</v>
      </c>
    </row>
    <row r="29" spans="1:9" ht="14.25" customHeight="1">
      <c r="A29">
        <v>28</v>
      </c>
      <c r="B29">
        <v>960</v>
      </c>
      <c r="C29" t="s">
        <v>53</v>
      </c>
      <c r="D29" t="s">
        <v>54</v>
      </c>
      <c r="E29" t="s">
        <v>18</v>
      </c>
      <c r="F29" s="4">
        <v>0.015219907407407408</v>
      </c>
      <c r="G29" s="4">
        <f t="shared" si="0"/>
        <v>0.017638888888888888</v>
      </c>
      <c r="H29" s="4">
        <v>0.032858796296296296</v>
      </c>
      <c r="I29">
        <v>93</v>
      </c>
    </row>
    <row r="30" spans="1:9" ht="14.25" customHeight="1">
      <c r="A30">
        <v>29</v>
      </c>
      <c r="B30">
        <v>920</v>
      </c>
      <c r="C30" t="s">
        <v>133</v>
      </c>
      <c r="D30" t="s">
        <v>134</v>
      </c>
      <c r="E30" t="s">
        <v>31</v>
      </c>
      <c r="F30" s="4">
        <v>0.011111111111111112</v>
      </c>
      <c r="G30" s="4">
        <f t="shared" si="0"/>
        <v>0.021840277777777778</v>
      </c>
      <c r="H30" s="4">
        <v>0.03295138888888889</v>
      </c>
      <c r="I30">
        <v>80</v>
      </c>
    </row>
    <row r="31" spans="1:9" ht="14.25" customHeight="1">
      <c r="A31">
        <v>30</v>
      </c>
      <c r="B31">
        <v>980</v>
      </c>
      <c r="C31" t="s">
        <v>220</v>
      </c>
      <c r="D31" t="s">
        <v>56</v>
      </c>
      <c r="E31" t="s">
        <v>18</v>
      </c>
      <c r="F31" s="4">
        <v>0.013333333333333332</v>
      </c>
      <c r="G31" s="4">
        <f t="shared" si="0"/>
        <v>0.020196759259259258</v>
      </c>
      <c r="H31" s="4">
        <v>0.03353009259259259</v>
      </c>
      <c r="I31">
        <v>92</v>
      </c>
    </row>
    <row r="32" spans="1:9" ht="14.25" customHeight="1">
      <c r="A32">
        <v>31</v>
      </c>
      <c r="B32">
        <v>989</v>
      </c>
      <c r="C32" t="s">
        <v>23</v>
      </c>
      <c r="D32" t="s">
        <v>24</v>
      </c>
      <c r="E32" t="s">
        <v>18</v>
      </c>
      <c r="F32" s="4">
        <v>0.010497685185185185</v>
      </c>
      <c r="G32" s="4">
        <f t="shared" si="0"/>
        <v>0.023171296296296294</v>
      </c>
      <c r="H32" s="4">
        <v>0.03366898148148148</v>
      </c>
      <c r="I32">
        <v>91</v>
      </c>
    </row>
    <row r="33" spans="1:9" ht="14.25" customHeight="1">
      <c r="A33">
        <v>32</v>
      </c>
      <c r="B33">
        <v>992</v>
      </c>
      <c r="C33" t="s">
        <v>59</v>
      </c>
      <c r="D33" t="s">
        <v>60</v>
      </c>
      <c r="E33" t="s">
        <v>18</v>
      </c>
      <c r="F33" s="4">
        <v>0.013472222222222222</v>
      </c>
      <c r="G33" s="4">
        <f t="shared" si="0"/>
        <v>0.020671296296296295</v>
      </c>
      <c r="H33" s="4">
        <v>0.03414351851851852</v>
      </c>
      <c r="I33">
        <v>90</v>
      </c>
    </row>
    <row r="34" spans="1:9" ht="14.25" customHeight="1">
      <c r="A34">
        <v>33</v>
      </c>
      <c r="B34">
        <v>940</v>
      </c>
      <c r="C34" t="s">
        <v>133</v>
      </c>
      <c r="D34" t="s">
        <v>168</v>
      </c>
      <c r="E34" t="s">
        <v>31</v>
      </c>
      <c r="F34" s="4">
        <v>0.014861111111111111</v>
      </c>
      <c r="G34" s="4">
        <f t="shared" si="0"/>
        <v>0.020046296296296298</v>
      </c>
      <c r="H34" s="4">
        <v>0.03490740740740741</v>
      </c>
      <c r="I34">
        <v>79</v>
      </c>
    </row>
    <row r="35" spans="1:9" ht="14.25" customHeight="1">
      <c r="A35">
        <v>34</v>
      </c>
      <c r="B35">
        <v>933</v>
      </c>
      <c r="C35" t="s">
        <v>150</v>
      </c>
      <c r="D35" t="s">
        <v>151</v>
      </c>
      <c r="E35" t="s">
        <v>31</v>
      </c>
      <c r="F35" s="4">
        <v>0.011655092592592594</v>
      </c>
      <c r="G35" s="4">
        <f t="shared" si="0"/>
        <v>0.02361111111111111</v>
      </c>
      <c r="H35" s="4">
        <v>0.0352662037037037</v>
      </c>
      <c r="I35">
        <v>78</v>
      </c>
    </row>
    <row r="36" spans="1:9" ht="14.25" customHeight="1">
      <c r="A36">
        <v>35</v>
      </c>
      <c r="B36">
        <v>985</v>
      </c>
      <c r="C36" t="s">
        <v>142</v>
      </c>
      <c r="D36" t="s">
        <v>143</v>
      </c>
      <c r="E36" t="s">
        <v>31</v>
      </c>
      <c r="F36" s="4">
        <v>0.01695601851851852</v>
      </c>
      <c r="G36" s="4">
        <f t="shared" si="0"/>
        <v>0.018634259259259257</v>
      </c>
      <c r="H36" s="4">
        <v>0.035590277777777776</v>
      </c>
      <c r="I36">
        <v>77</v>
      </c>
    </row>
    <row r="37" spans="1:9" ht="14.25" customHeight="1">
      <c r="A37">
        <v>36</v>
      </c>
      <c r="B37">
        <v>967</v>
      </c>
      <c r="C37" t="s">
        <v>85</v>
      </c>
      <c r="D37" t="s">
        <v>86</v>
      </c>
      <c r="E37" t="s">
        <v>18</v>
      </c>
      <c r="F37" s="4">
        <v>0.014016203703703703</v>
      </c>
      <c r="G37" s="4">
        <f t="shared" si="0"/>
        <v>0.021793981481481477</v>
      </c>
      <c r="H37" s="4">
        <v>0.03581018518518518</v>
      </c>
      <c r="I37">
        <v>89</v>
      </c>
    </row>
    <row r="38" spans="1:9" ht="14.25" customHeight="1">
      <c r="A38">
        <v>37</v>
      </c>
      <c r="B38">
        <v>905</v>
      </c>
      <c r="C38" t="s">
        <v>63</v>
      </c>
      <c r="D38" t="s">
        <v>64</v>
      </c>
      <c r="E38" t="s">
        <v>18</v>
      </c>
      <c r="F38" s="4">
        <v>0.018171296296296293</v>
      </c>
      <c r="G38" s="4">
        <f t="shared" si="0"/>
        <v>0.018888888888888896</v>
      </c>
      <c r="H38" s="4">
        <v>0.03706018518518519</v>
      </c>
      <c r="I38">
        <v>88</v>
      </c>
    </row>
    <row r="39" spans="1:9" ht="14.25" customHeight="1">
      <c r="A39">
        <v>38</v>
      </c>
      <c r="C39" t="s">
        <v>279</v>
      </c>
      <c r="D39" t="s">
        <v>280</v>
      </c>
      <c r="E39" t="s">
        <v>18</v>
      </c>
      <c r="F39" s="4">
        <v>0.01695601851851852</v>
      </c>
      <c r="G39" s="4">
        <f t="shared" si="0"/>
        <v>0.022361111111111113</v>
      </c>
      <c r="H39" s="4">
        <v>0.03931712962962963</v>
      </c>
      <c r="I39">
        <v>87</v>
      </c>
    </row>
    <row r="40" spans="2:8" ht="14.25" customHeight="1">
      <c r="B40">
        <v>963</v>
      </c>
      <c r="C40" t="s">
        <v>177</v>
      </c>
      <c r="D40" t="s">
        <v>45</v>
      </c>
      <c r="E40" t="s">
        <v>178</v>
      </c>
      <c r="F40" s="4">
        <v>0.011226851851851852</v>
      </c>
      <c r="H40" s="10" t="s">
        <v>107</v>
      </c>
    </row>
    <row r="41" spans="2:9" ht="14.25" customHeight="1">
      <c r="B41">
        <v>969</v>
      </c>
      <c r="C41" t="s">
        <v>61</v>
      </c>
      <c r="D41" t="s">
        <v>62</v>
      </c>
      <c r="E41" t="s">
        <v>18</v>
      </c>
      <c r="H41" s="4" t="s">
        <v>8</v>
      </c>
      <c r="I41" s="6" t="s">
        <v>48</v>
      </c>
    </row>
    <row r="42" spans="2:9" ht="14.25" customHeight="1">
      <c r="B42">
        <v>907</v>
      </c>
      <c r="C42" t="s">
        <v>44</v>
      </c>
      <c r="D42" t="s">
        <v>45</v>
      </c>
      <c r="E42" t="s">
        <v>18</v>
      </c>
      <c r="H42" s="4" t="s">
        <v>8</v>
      </c>
      <c r="I42" s="6" t="s">
        <v>48</v>
      </c>
    </row>
    <row r="43" spans="2:9" ht="14.25" customHeight="1">
      <c r="B43">
        <v>930</v>
      </c>
      <c r="C43" t="s">
        <v>57</v>
      </c>
      <c r="D43" t="s">
        <v>58</v>
      </c>
      <c r="E43" t="s">
        <v>18</v>
      </c>
      <c r="H43" s="4" t="s">
        <v>8</v>
      </c>
      <c r="I43" s="6" t="s">
        <v>48</v>
      </c>
    </row>
    <row r="44" spans="2:9" ht="14.25" customHeight="1">
      <c r="B44">
        <v>954</v>
      </c>
      <c r="C44" t="s">
        <v>83</v>
      </c>
      <c r="D44" t="s">
        <v>84</v>
      </c>
      <c r="E44" t="s">
        <v>18</v>
      </c>
      <c r="H44" s="4" t="s">
        <v>8</v>
      </c>
      <c r="I44" s="6" t="s">
        <v>48</v>
      </c>
    </row>
    <row r="45" spans="2:9" ht="14.25" customHeight="1">
      <c r="B45">
        <v>970</v>
      </c>
      <c r="C45" t="s">
        <v>140</v>
      </c>
      <c r="D45" t="s">
        <v>141</v>
      </c>
      <c r="E45" t="s">
        <v>31</v>
      </c>
      <c r="H45" s="4" t="s">
        <v>8</v>
      </c>
      <c r="I45" s="6" t="s">
        <v>48</v>
      </c>
    </row>
    <row r="46" spans="2:9" ht="14.25" customHeight="1">
      <c r="B46">
        <v>903</v>
      </c>
      <c r="C46" t="s">
        <v>152</v>
      </c>
      <c r="D46" t="s">
        <v>30</v>
      </c>
      <c r="E46" t="s">
        <v>31</v>
      </c>
      <c r="H46" s="4" t="s">
        <v>8</v>
      </c>
      <c r="I46" s="6" t="s">
        <v>48</v>
      </c>
    </row>
    <row r="47" spans="3:9" ht="14.25" customHeight="1">
      <c r="C47" t="s">
        <v>281</v>
      </c>
      <c r="D47" t="s">
        <v>22</v>
      </c>
      <c r="E47" t="s">
        <v>31</v>
      </c>
      <c r="H47" s="4" t="s">
        <v>8</v>
      </c>
      <c r="I47" s="6" t="s">
        <v>48</v>
      </c>
    </row>
    <row r="48" spans="2:9" ht="14.25" customHeight="1">
      <c r="B48">
        <v>902</v>
      </c>
      <c r="C48" t="s">
        <v>29</v>
      </c>
      <c r="D48" t="s">
        <v>30</v>
      </c>
      <c r="E48" t="s">
        <v>31</v>
      </c>
      <c r="H48" s="4" t="s">
        <v>8</v>
      </c>
      <c r="I48" s="6" t="s">
        <v>48</v>
      </c>
    </row>
    <row r="49" spans="3:9" ht="14.25" customHeight="1">
      <c r="C49" t="s">
        <v>282</v>
      </c>
      <c r="D49" t="s">
        <v>24</v>
      </c>
      <c r="E49" t="s">
        <v>31</v>
      </c>
      <c r="H49" s="4" t="s">
        <v>8</v>
      </c>
      <c r="I49" s="6" t="s">
        <v>48</v>
      </c>
    </row>
    <row r="50" spans="3:9" ht="14.25" customHeight="1">
      <c r="C50" t="s">
        <v>283</v>
      </c>
      <c r="D50" t="s">
        <v>284</v>
      </c>
      <c r="E50" t="s">
        <v>31</v>
      </c>
      <c r="H50" s="4" t="s">
        <v>8</v>
      </c>
      <c r="I50" s="6" t="s">
        <v>48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4"/>
  <sheetViews>
    <sheetView zoomScale="80" zoomScaleNormal="80" workbookViewId="0" topLeftCell="A16">
      <selection activeCell="H46" sqref="H46"/>
    </sheetView>
  </sheetViews>
  <sheetFormatPr defaultColWidth="11.421875" defaultRowHeight="14.25" customHeight="1"/>
  <cols>
    <col min="1" max="1" width="7.00390625" style="0" customWidth="1"/>
    <col min="2" max="2" width="8.8515625" style="0" customWidth="1"/>
    <col min="3" max="3" width="11.7109375" style="0" customWidth="1"/>
    <col min="4" max="4" width="14.421875" style="0" customWidth="1"/>
    <col min="5" max="5" width="5.28125" style="0" customWidth="1"/>
    <col min="6" max="6" width="10.28125" style="4" customWidth="1"/>
    <col min="7" max="7" width="8.421875" style="4" customWidth="1"/>
    <col min="8" max="8" width="9.8515625" style="4" customWidth="1"/>
    <col min="9" max="9" width="7.28125" style="0" customWidth="1"/>
    <col min="10" max="16384" width="11.57421875" style="0" customWidth="1"/>
  </cols>
  <sheetData>
    <row r="1" spans="1:9" ht="14.25" customHeight="1">
      <c r="A1" s="3" t="s">
        <v>198</v>
      </c>
      <c r="B1" s="3" t="s">
        <v>2</v>
      </c>
      <c r="C1" s="3" t="s">
        <v>3</v>
      </c>
      <c r="D1" s="3" t="s">
        <v>4</v>
      </c>
      <c r="E1" s="3" t="s">
        <v>5</v>
      </c>
      <c r="F1" s="5" t="s">
        <v>200</v>
      </c>
      <c r="G1" s="5" t="s">
        <v>201</v>
      </c>
      <c r="H1" s="5" t="s">
        <v>202</v>
      </c>
      <c r="I1" s="11" t="s">
        <v>203</v>
      </c>
    </row>
    <row r="2" spans="1:9" ht="14.25" customHeight="1">
      <c r="A2">
        <v>1</v>
      </c>
      <c r="B2">
        <v>975</v>
      </c>
      <c r="C2" t="s">
        <v>112</v>
      </c>
      <c r="D2" t="s">
        <v>113</v>
      </c>
      <c r="E2" t="s">
        <v>31</v>
      </c>
      <c r="F2" s="4">
        <v>0.007916666666666666</v>
      </c>
      <c r="G2" s="4">
        <f aca="true" t="shared" si="0" ref="G2:G45">H2-F2</f>
        <v>0.013587962962962961</v>
      </c>
      <c r="H2" s="4">
        <v>0.021504629629629627</v>
      </c>
      <c r="I2">
        <v>100</v>
      </c>
    </row>
    <row r="3" spans="1:9" ht="14.25" customHeight="1">
      <c r="A3">
        <v>2</v>
      </c>
      <c r="B3">
        <v>912</v>
      </c>
      <c r="C3" t="s">
        <v>34</v>
      </c>
      <c r="D3" t="s">
        <v>35</v>
      </c>
      <c r="E3" t="s">
        <v>31</v>
      </c>
      <c r="F3" s="4">
        <v>0.007592592592592592</v>
      </c>
      <c r="G3" s="4">
        <f t="shared" si="0"/>
        <v>0.014074074074074076</v>
      </c>
      <c r="H3" s="4">
        <v>0.021666666666666667</v>
      </c>
      <c r="I3">
        <v>99</v>
      </c>
    </row>
    <row r="4" spans="1:9" ht="14.25" customHeight="1">
      <c r="A4">
        <v>3</v>
      </c>
      <c r="B4">
        <v>947</v>
      </c>
      <c r="C4" t="s">
        <v>32</v>
      </c>
      <c r="D4" t="s">
        <v>33</v>
      </c>
      <c r="E4" t="s">
        <v>31</v>
      </c>
      <c r="F4" s="4">
        <v>0.008136574074074074</v>
      </c>
      <c r="G4" s="4">
        <f t="shared" si="0"/>
        <v>0.014224537037037039</v>
      </c>
      <c r="H4" s="4">
        <v>0.022361111111111113</v>
      </c>
      <c r="I4">
        <v>98</v>
      </c>
    </row>
    <row r="5" spans="1:9" ht="14.25" customHeight="1">
      <c r="A5">
        <v>4</v>
      </c>
      <c r="B5">
        <v>982</v>
      </c>
      <c r="C5" t="s">
        <v>114</v>
      </c>
      <c r="D5" t="s">
        <v>115</v>
      </c>
      <c r="E5" t="s">
        <v>31</v>
      </c>
      <c r="F5" s="4">
        <v>0.009317129629629628</v>
      </c>
      <c r="G5" s="4">
        <f t="shared" si="0"/>
        <v>0.013136574074074077</v>
      </c>
      <c r="H5" s="4">
        <v>0.022453703703703705</v>
      </c>
      <c r="I5">
        <v>97</v>
      </c>
    </row>
    <row r="6" spans="1:9" ht="14.25" customHeight="1">
      <c r="A6">
        <v>5</v>
      </c>
      <c r="B6">
        <v>925</v>
      </c>
      <c r="C6" t="s">
        <v>120</v>
      </c>
      <c r="D6" t="s">
        <v>121</v>
      </c>
      <c r="E6" t="s">
        <v>31</v>
      </c>
      <c r="F6" s="4">
        <v>0.009479166666666665</v>
      </c>
      <c r="G6" s="4">
        <f t="shared" si="0"/>
        <v>0.013715277777777776</v>
      </c>
      <c r="H6" s="4">
        <v>0.02319444444444444</v>
      </c>
      <c r="I6">
        <v>96</v>
      </c>
    </row>
    <row r="7" spans="1:9" ht="14.25" customHeight="1">
      <c r="A7">
        <v>6</v>
      </c>
      <c r="B7">
        <v>998</v>
      </c>
      <c r="C7" t="s">
        <v>118</v>
      </c>
      <c r="D7" t="s">
        <v>119</v>
      </c>
      <c r="E7" t="s">
        <v>31</v>
      </c>
      <c r="F7" s="4">
        <v>0.008819444444444444</v>
      </c>
      <c r="G7" s="4">
        <f t="shared" si="0"/>
        <v>0.014745370370370369</v>
      </c>
      <c r="H7" s="4">
        <v>0.023564814814814813</v>
      </c>
      <c r="I7">
        <v>95</v>
      </c>
    </row>
    <row r="8" spans="1:9" ht="14.25" customHeight="1">
      <c r="A8">
        <v>7</v>
      </c>
      <c r="B8">
        <v>949</v>
      </c>
      <c r="C8" t="s">
        <v>28</v>
      </c>
      <c r="D8" t="s">
        <v>22</v>
      </c>
      <c r="E8" t="s">
        <v>31</v>
      </c>
      <c r="F8" s="4">
        <v>0.008715277777777778</v>
      </c>
      <c r="G8" s="4">
        <f t="shared" si="0"/>
        <v>0.014895833333333332</v>
      </c>
      <c r="H8" s="4">
        <v>0.02361111111111111</v>
      </c>
      <c r="I8">
        <v>94</v>
      </c>
    </row>
    <row r="9" spans="1:9" ht="14.25" customHeight="1">
      <c r="A9">
        <v>8</v>
      </c>
      <c r="B9">
        <v>924</v>
      </c>
      <c r="C9" t="s">
        <v>116</v>
      </c>
      <c r="D9" t="s">
        <v>117</v>
      </c>
      <c r="E9" t="s">
        <v>31</v>
      </c>
      <c r="F9" s="4">
        <v>0.009571759259259259</v>
      </c>
      <c r="G9" s="4">
        <f t="shared" si="0"/>
        <v>0.01415509259259259</v>
      </c>
      <c r="H9" s="4">
        <v>0.02372685185185185</v>
      </c>
      <c r="I9">
        <v>93</v>
      </c>
    </row>
    <row r="10" spans="1:9" ht="14.25" customHeight="1">
      <c r="A10">
        <v>9</v>
      </c>
      <c r="B10">
        <v>934</v>
      </c>
      <c r="C10" t="s">
        <v>126</v>
      </c>
      <c r="D10" t="s">
        <v>127</v>
      </c>
      <c r="E10" t="s">
        <v>31</v>
      </c>
      <c r="F10" s="4">
        <v>0.0096875</v>
      </c>
      <c r="G10" s="4">
        <f t="shared" si="0"/>
        <v>0.014259259259259258</v>
      </c>
      <c r="H10" s="4">
        <v>0.023946759259259258</v>
      </c>
      <c r="I10">
        <v>92</v>
      </c>
    </row>
    <row r="11" spans="1:9" ht="14.25" customHeight="1">
      <c r="A11">
        <v>10</v>
      </c>
      <c r="B11">
        <v>1159</v>
      </c>
      <c r="C11" t="s">
        <v>166</v>
      </c>
      <c r="D11" t="s">
        <v>58</v>
      </c>
      <c r="E11" t="s">
        <v>31</v>
      </c>
      <c r="F11" s="4">
        <v>0.008240740740740741</v>
      </c>
      <c r="G11" s="4">
        <f t="shared" si="0"/>
        <v>0.01579861111111111</v>
      </c>
      <c r="H11" s="4">
        <v>0.02403935185185185</v>
      </c>
      <c r="I11">
        <v>91</v>
      </c>
    </row>
    <row r="12" spans="1:9" ht="14.25" customHeight="1">
      <c r="A12">
        <v>11</v>
      </c>
      <c r="B12">
        <v>952</v>
      </c>
      <c r="C12" t="s">
        <v>16</v>
      </c>
      <c r="D12" t="s">
        <v>17</v>
      </c>
      <c r="E12" t="s">
        <v>18</v>
      </c>
      <c r="F12" s="4">
        <v>0.007997685185185184</v>
      </c>
      <c r="G12" s="4">
        <f t="shared" si="0"/>
        <v>0.016087962962962964</v>
      </c>
      <c r="H12" s="4">
        <v>0.024085648148148148</v>
      </c>
      <c r="I12">
        <v>100</v>
      </c>
    </row>
    <row r="13" spans="1:9" ht="14.25" customHeight="1">
      <c r="A13">
        <v>12</v>
      </c>
      <c r="B13">
        <v>990</v>
      </c>
      <c r="C13" t="s">
        <v>162</v>
      </c>
      <c r="D13" t="s">
        <v>163</v>
      </c>
      <c r="E13" t="s">
        <v>31</v>
      </c>
      <c r="F13" s="4">
        <v>0.009502314814814814</v>
      </c>
      <c r="G13" s="4">
        <f t="shared" si="0"/>
        <v>0.014976851851851852</v>
      </c>
      <c r="H13" s="4">
        <v>0.024479166666666666</v>
      </c>
      <c r="I13">
        <v>90</v>
      </c>
    </row>
    <row r="14" spans="1:9" ht="14.25" customHeight="1">
      <c r="A14">
        <v>13</v>
      </c>
      <c r="B14">
        <v>922</v>
      </c>
      <c r="C14" t="s">
        <v>124</v>
      </c>
      <c r="D14" t="s">
        <v>125</v>
      </c>
      <c r="E14" t="s">
        <v>31</v>
      </c>
      <c r="F14" s="4">
        <v>0.008310185185185184</v>
      </c>
      <c r="G14" s="4">
        <f t="shared" si="0"/>
        <v>0.016284722222222225</v>
      </c>
      <c r="H14" s="4">
        <v>0.02459490740740741</v>
      </c>
      <c r="I14">
        <v>89</v>
      </c>
    </row>
    <row r="15" spans="1:9" ht="14.25" customHeight="1">
      <c r="A15">
        <v>14</v>
      </c>
      <c r="B15">
        <v>907</v>
      </c>
      <c r="C15" t="s">
        <v>44</v>
      </c>
      <c r="D15" t="s">
        <v>45</v>
      </c>
      <c r="E15" t="s">
        <v>18</v>
      </c>
      <c r="F15" s="4">
        <v>0.00917824074074074</v>
      </c>
      <c r="G15" s="4">
        <f t="shared" si="0"/>
        <v>0.015520833333333334</v>
      </c>
      <c r="H15" s="4">
        <v>0.024699074074074075</v>
      </c>
      <c r="I15">
        <v>99</v>
      </c>
    </row>
    <row r="16" spans="1:9" ht="14.25" customHeight="1">
      <c r="A16">
        <v>15</v>
      </c>
      <c r="B16">
        <v>991</v>
      </c>
      <c r="C16" t="s">
        <v>146</v>
      </c>
      <c r="D16" t="s">
        <v>147</v>
      </c>
      <c r="E16" t="s">
        <v>31</v>
      </c>
      <c r="F16" s="4">
        <v>0.009675925925925925</v>
      </c>
      <c r="G16" s="4">
        <f t="shared" si="0"/>
        <v>0.01502314814814815</v>
      </c>
      <c r="H16" s="4">
        <v>0.024699074074074075</v>
      </c>
      <c r="I16">
        <v>88</v>
      </c>
    </row>
    <row r="17" spans="1:9" ht="14.25" customHeight="1">
      <c r="A17">
        <v>16</v>
      </c>
      <c r="B17">
        <v>984</v>
      </c>
      <c r="C17" t="s">
        <v>39</v>
      </c>
      <c r="D17" t="s">
        <v>72</v>
      </c>
      <c r="E17" t="s">
        <v>31</v>
      </c>
      <c r="F17" s="4">
        <v>0.00837962962962963</v>
      </c>
      <c r="G17" s="4">
        <f t="shared" si="0"/>
        <v>0.016435185185185185</v>
      </c>
      <c r="H17" s="4">
        <v>0.024814814814814814</v>
      </c>
      <c r="I17">
        <v>87</v>
      </c>
    </row>
    <row r="18" spans="1:9" ht="14.25" customHeight="1">
      <c r="A18">
        <v>17</v>
      </c>
      <c r="B18">
        <v>946</v>
      </c>
      <c r="C18" t="s">
        <v>155</v>
      </c>
      <c r="D18" t="s">
        <v>33</v>
      </c>
      <c r="E18" t="s">
        <v>31</v>
      </c>
      <c r="F18" s="4">
        <v>0.010231481481481482</v>
      </c>
      <c r="G18" s="4">
        <f t="shared" si="0"/>
        <v>0.014594907407407409</v>
      </c>
      <c r="H18" s="4">
        <v>0.02482638888888889</v>
      </c>
      <c r="I18">
        <v>86</v>
      </c>
    </row>
    <row r="19" spans="1:9" ht="14.25" customHeight="1">
      <c r="A19">
        <v>18</v>
      </c>
      <c r="B19">
        <v>920</v>
      </c>
      <c r="C19" t="s">
        <v>133</v>
      </c>
      <c r="D19" t="s">
        <v>134</v>
      </c>
      <c r="E19" t="s">
        <v>31</v>
      </c>
      <c r="F19" s="4">
        <v>0.009467592592592592</v>
      </c>
      <c r="G19" s="4">
        <f t="shared" si="0"/>
        <v>0.016018518518518522</v>
      </c>
      <c r="H19" s="4">
        <v>0.025486111111111112</v>
      </c>
      <c r="I19">
        <v>85</v>
      </c>
    </row>
    <row r="20" spans="1:9" ht="14.25" customHeight="1">
      <c r="A20">
        <v>19</v>
      </c>
      <c r="B20">
        <v>1156</v>
      </c>
      <c r="C20" t="s">
        <v>175</v>
      </c>
      <c r="D20" t="s">
        <v>176</v>
      </c>
      <c r="E20" t="s">
        <v>31</v>
      </c>
      <c r="F20" s="4">
        <v>0.01</v>
      </c>
      <c r="G20" s="4">
        <f t="shared" si="0"/>
        <v>0.015601851851851855</v>
      </c>
      <c r="H20" s="4">
        <v>0.025601851851851855</v>
      </c>
      <c r="I20">
        <v>84</v>
      </c>
    </row>
    <row r="21" spans="1:9" ht="14.25" customHeight="1">
      <c r="A21">
        <v>20</v>
      </c>
      <c r="B21">
        <v>938</v>
      </c>
      <c r="C21" t="s">
        <v>130</v>
      </c>
      <c r="D21" t="s">
        <v>131</v>
      </c>
      <c r="E21" t="s">
        <v>31</v>
      </c>
      <c r="F21" s="4">
        <v>0.010138888888888888</v>
      </c>
      <c r="G21" s="4">
        <f t="shared" si="0"/>
        <v>0.015856481481481482</v>
      </c>
      <c r="H21" s="4">
        <v>0.02599537037037037</v>
      </c>
      <c r="I21">
        <v>83</v>
      </c>
    </row>
    <row r="22" spans="1:9" ht="14.25" customHeight="1">
      <c r="A22">
        <v>21</v>
      </c>
      <c r="B22">
        <v>941</v>
      </c>
      <c r="C22" t="s">
        <v>148</v>
      </c>
      <c r="D22" t="s">
        <v>149</v>
      </c>
      <c r="E22" t="s">
        <v>31</v>
      </c>
      <c r="F22" s="4">
        <v>0.01074074074074074</v>
      </c>
      <c r="G22" s="4">
        <f t="shared" si="0"/>
        <v>0.015335648148148149</v>
      </c>
      <c r="H22" s="4">
        <v>0.02607638888888889</v>
      </c>
      <c r="I22">
        <v>82</v>
      </c>
    </row>
    <row r="23" spans="1:9" ht="14.25" customHeight="1">
      <c r="A23">
        <v>22</v>
      </c>
      <c r="B23">
        <v>976</v>
      </c>
      <c r="C23" t="s">
        <v>19</v>
      </c>
      <c r="D23" t="s">
        <v>20</v>
      </c>
      <c r="E23" t="s">
        <v>18</v>
      </c>
      <c r="F23" s="4">
        <v>0.009386574074074073</v>
      </c>
      <c r="G23" s="4">
        <f t="shared" si="0"/>
        <v>0.016875</v>
      </c>
      <c r="H23" s="4">
        <v>0.026261574074074073</v>
      </c>
      <c r="I23">
        <v>98</v>
      </c>
    </row>
    <row r="24" spans="1:9" ht="14.25" customHeight="1">
      <c r="A24">
        <v>23</v>
      </c>
      <c r="B24">
        <v>926</v>
      </c>
      <c r="C24" t="s">
        <v>122</v>
      </c>
      <c r="D24" t="s">
        <v>171</v>
      </c>
      <c r="E24" t="s">
        <v>31</v>
      </c>
      <c r="F24" s="4">
        <v>0.011585648148148149</v>
      </c>
      <c r="G24" s="4">
        <f t="shared" si="0"/>
        <v>0.014814814814814814</v>
      </c>
      <c r="H24" s="4">
        <v>0.026400462962962962</v>
      </c>
      <c r="I24">
        <v>81</v>
      </c>
    </row>
    <row r="25" spans="1:9" ht="14.25" customHeight="1">
      <c r="A25">
        <v>24</v>
      </c>
      <c r="B25">
        <v>983</v>
      </c>
      <c r="C25" t="s">
        <v>71</v>
      </c>
      <c r="D25" t="s">
        <v>72</v>
      </c>
      <c r="E25" t="s">
        <v>18</v>
      </c>
      <c r="F25" s="4">
        <v>0.011238425925925926</v>
      </c>
      <c r="G25" s="4">
        <f t="shared" si="0"/>
        <v>0.015254629629629628</v>
      </c>
      <c r="H25" s="4">
        <v>0.026493055555555554</v>
      </c>
      <c r="I25">
        <v>97</v>
      </c>
    </row>
    <row r="26" spans="1:9" ht="14.25" customHeight="1">
      <c r="A26">
        <v>25</v>
      </c>
      <c r="B26">
        <v>970</v>
      </c>
      <c r="C26" t="s">
        <v>140</v>
      </c>
      <c r="D26" t="s">
        <v>141</v>
      </c>
      <c r="E26" t="s">
        <v>31</v>
      </c>
      <c r="F26" s="4">
        <v>0.01136574074074074</v>
      </c>
      <c r="G26" s="4">
        <f t="shared" si="0"/>
        <v>0.015312500000000001</v>
      </c>
      <c r="H26" s="4">
        <v>0.026678240740740742</v>
      </c>
      <c r="I26">
        <v>80</v>
      </c>
    </row>
    <row r="27" spans="1:9" ht="14.25" customHeight="1">
      <c r="A27">
        <v>26</v>
      </c>
      <c r="B27">
        <v>972</v>
      </c>
      <c r="C27" t="s">
        <v>136</v>
      </c>
      <c r="D27" t="s">
        <v>137</v>
      </c>
      <c r="E27" t="s">
        <v>31</v>
      </c>
      <c r="F27" s="4">
        <v>0.011215277777777779</v>
      </c>
      <c r="G27" s="4">
        <f t="shared" si="0"/>
        <v>0.015509259259259257</v>
      </c>
      <c r="H27" s="4">
        <v>0.026724537037037036</v>
      </c>
      <c r="I27">
        <v>79</v>
      </c>
    </row>
    <row r="28" spans="1:9" ht="14.25" customHeight="1">
      <c r="A28">
        <v>27</v>
      </c>
      <c r="B28">
        <v>904</v>
      </c>
      <c r="C28" t="s">
        <v>166</v>
      </c>
      <c r="D28" t="s">
        <v>167</v>
      </c>
      <c r="E28" t="s">
        <v>31</v>
      </c>
      <c r="F28" s="4">
        <v>0.010127314814814815</v>
      </c>
      <c r="G28" s="4">
        <f t="shared" si="0"/>
        <v>0.016666666666666666</v>
      </c>
      <c r="H28" s="4">
        <v>0.02679398148148148</v>
      </c>
      <c r="I28">
        <v>78</v>
      </c>
    </row>
    <row r="29" spans="1:9" ht="14.25" customHeight="1">
      <c r="A29">
        <v>28</v>
      </c>
      <c r="B29">
        <v>914</v>
      </c>
      <c r="C29" t="s">
        <v>138</v>
      </c>
      <c r="D29" t="s">
        <v>139</v>
      </c>
      <c r="E29" t="s">
        <v>31</v>
      </c>
      <c r="F29" s="4">
        <v>0.011886574074074074</v>
      </c>
      <c r="G29" s="4">
        <f t="shared" si="0"/>
        <v>0.015</v>
      </c>
      <c r="H29" s="4">
        <v>0.026886574074074073</v>
      </c>
      <c r="I29">
        <v>77</v>
      </c>
    </row>
    <row r="30" spans="1:9" ht="14.25" customHeight="1">
      <c r="A30">
        <v>29</v>
      </c>
      <c r="B30">
        <v>994</v>
      </c>
      <c r="C30" t="s">
        <v>49</v>
      </c>
      <c r="D30" t="s">
        <v>50</v>
      </c>
      <c r="E30" t="s">
        <v>18</v>
      </c>
      <c r="F30" s="4">
        <v>0.010104166666666668</v>
      </c>
      <c r="G30" s="4">
        <f t="shared" si="0"/>
        <v>0.01685185185185185</v>
      </c>
      <c r="H30" s="4">
        <v>0.026956018518518518</v>
      </c>
      <c r="I30">
        <v>96</v>
      </c>
    </row>
    <row r="31" spans="1:9" ht="14.25" customHeight="1">
      <c r="A31">
        <v>30</v>
      </c>
      <c r="B31">
        <v>919</v>
      </c>
      <c r="C31" t="s">
        <v>172</v>
      </c>
      <c r="D31" t="s">
        <v>90</v>
      </c>
      <c r="E31" t="s">
        <v>31</v>
      </c>
      <c r="F31" s="4">
        <v>0.011261574074074075</v>
      </c>
      <c r="G31" s="4">
        <f t="shared" si="0"/>
        <v>0.015821759259259258</v>
      </c>
      <c r="H31" s="4">
        <v>0.027083333333333334</v>
      </c>
      <c r="I31">
        <v>76</v>
      </c>
    </row>
    <row r="32" spans="1:9" ht="14.25" customHeight="1">
      <c r="A32">
        <v>31</v>
      </c>
      <c r="B32">
        <v>956</v>
      </c>
      <c r="C32" t="s">
        <v>79</v>
      </c>
      <c r="D32" t="s">
        <v>80</v>
      </c>
      <c r="E32" t="s">
        <v>18</v>
      </c>
      <c r="F32" s="4">
        <v>0.010393518518518519</v>
      </c>
      <c r="G32" s="4">
        <f t="shared" si="0"/>
        <v>0.016747685185185185</v>
      </c>
      <c r="H32" s="4">
        <v>0.027141203703703706</v>
      </c>
      <c r="I32">
        <v>95</v>
      </c>
    </row>
    <row r="33" spans="1:9" ht="14.25" customHeight="1">
      <c r="A33">
        <v>32</v>
      </c>
      <c r="B33">
        <v>909</v>
      </c>
      <c r="C33" t="s">
        <v>51</v>
      </c>
      <c r="D33" t="s">
        <v>52</v>
      </c>
      <c r="E33" t="s">
        <v>18</v>
      </c>
      <c r="F33" s="4">
        <v>0.010034722222222223</v>
      </c>
      <c r="G33" s="4">
        <f t="shared" si="0"/>
        <v>0.017372685185185185</v>
      </c>
      <c r="H33" s="4">
        <v>0.027407407407407408</v>
      </c>
      <c r="I33">
        <v>94</v>
      </c>
    </row>
    <row r="34" spans="1:9" ht="14.25" customHeight="1">
      <c r="A34">
        <v>33</v>
      </c>
      <c r="B34">
        <v>977</v>
      </c>
      <c r="C34" t="s">
        <v>46</v>
      </c>
      <c r="D34" t="s">
        <v>47</v>
      </c>
      <c r="E34" t="s">
        <v>18</v>
      </c>
      <c r="F34" s="4">
        <v>0.011168981481481481</v>
      </c>
      <c r="G34" s="4">
        <f t="shared" si="0"/>
        <v>0.016516203703703707</v>
      </c>
      <c r="H34" s="4">
        <v>0.027685185185185188</v>
      </c>
      <c r="I34">
        <v>93</v>
      </c>
    </row>
    <row r="35" spans="1:9" ht="14.25" customHeight="1">
      <c r="A35">
        <v>34</v>
      </c>
      <c r="B35">
        <v>999</v>
      </c>
      <c r="C35" t="s">
        <v>153</v>
      </c>
      <c r="D35" t="s">
        <v>154</v>
      </c>
      <c r="E35" t="s">
        <v>31</v>
      </c>
      <c r="F35" s="4">
        <v>0.011828703703703704</v>
      </c>
      <c r="G35" s="4">
        <f t="shared" si="0"/>
        <v>0.016099537037037037</v>
      </c>
      <c r="H35" s="4">
        <v>0.02792824074074074</v>
      </c>
      <c r="I35">
        <v>75</v>
      </c>
    </row>
    <row r="36" spans="1:9" ht="14.25" customHeight="1">
      <c r="A36">
        <v>35</v>
      </c>
      <c r="B36">
        <v>964</v>
      </c>
      <c r="C36" t="s">
        <v>67</v>
      </c>
      <c r="D36" t="s">
        <v>271</v>
      </c>
      <c r="E36" t="s">
        <v>18</v>
      </c>
      <c r="F36" s="4">
        <v>0.01125</v>
      </c>
      <c r="G36" s="4">
        <f t="shared" si="0"/>
        <v>0.01752314814814815</v>
      </c>
      <c r="H36" s="4">
        <v>0.02877314814814815</v>
      </c>
      <c r="I36">
        <v>92</v>
      </c>
    </row>
    <row r="37" spans="1:9" ht="14.25" customHeight="1">
      <c r="A37">
        <v>36</v>
      </c>
      <c r="B37">
        <v>960</v>
      </c>
      <c r="C37" t="s">
        <v>53</v>
      </c>
      <c r="D37" t="s">
        <v>54</v>
      </c>
      <c r="E37" t="s">
        <v>18</v>
      </c>
      <c r="F37" s="4">
        <v>0.011979166666666666</v>
      </c>
      <c r="G37" s="4">
        <f t="shared" si="0"/>
        <v>0.017106481481481483</v>
      </c>
      <c r="H37" s="4">
        <v>0.02908564814814815</v>
      </c>
      <c r="I37">
        <v>91</v>
      </c>
    </row>
    <row r="38" spans="1:9" ht="14.25" customHeight="1">
      <c r="A38">
        <v>37</v>
      </c>
      <c r="B38">
        <v>937</v>
      </c>
      <c r="C38" t="s">
        <v>69</v>
      </c>
      <c r="D38" t="s">
        <v>70</v>
      </c>
      <c r="E38" t="s">
        <v>18</v>
      </c>
      <c r="F38" s="4">
        <v>0.012083333333333333</v>
      </c>
      <c r="G38" s="4">
        <f t="shared" si="0"/>
        <v>0.01710648148148148</v>
      </c>
      <c r="H38" s="4">
        <v>0.029189814814814814</v>
      </c>
      <c r="I38">
        <v>90</v>
      </c>
    </row>
    <row r="39" spans="1:9" ht="14.25" customHeight="1">
      <c r="A39">
        <v>38</v>
      </c>
      <c r="B39">
        <v>992</v>
      </c>
      <c r="C39" t="s">
        <v>59</v>
      </c>
      <c r="D39" t="s">
        <v>60</v>
      </c>
      <c r="E39" t="s">
        <v>18</v>
      </c>
      <c r="F39" s="4">
        <v>0.011527777777777777</v>
      </c>
      <c r="G39" s="4">
        <f t="shared" si="0"/>
        <v>0.018761574074074076</v>
      </c>
      <c r="H39" s="4">
        <v>0.030289351851851852</v>
      </c>
      <c r="I39">
        <v>89</v>
      </c>
    </row>
    <row r="40" spans="1:9" ht="14.25" customHeight="1">
      <c r="A40">
        <v>39</v>
      </c>
      <c r="B40">
        <v>989</v>
      </c>
      <c r="C40" t="s">
        <v>23</v>
      </c>
      <c r="D40" t="s">
        <v>24</v>
      </c>
      <c r="E40" t="s">
        <v>18</v>
      </c>
      <c r="F40" s="4">
        <v>0.009398148148148147</v>
      </c>
      <c r="G40" s="4">
        <f t="shared" si="0"/>
        <v>0.02105324074074074</v>
      </c>
      <c r="H40" s="4">
        <v>0.03045138888888889</v>
      </c>
      <c r="I40">
        <v>88</v>
      </c>
    </row>
    <row r="41" spans="1:9" ht="14.25" customHeight="1">
      <c r="A41">
        <v>40</v>
      </c>
      <c r="B41">
        <v>940</v>
      </c>
      <c r="C41" t="s">
        <v>133</v>
      </c>
      <c r="D41" t="s">
        <v>168</v>
      </c>
      <c r="E41" t="s">
        <v>31</v>
      </c>
      <c r="F41" s="4">
        <v>0.012453703703703703</v>
      </c>
      <c r="G41" s="4">
        <f t="shared" si="0"/>
        <v>0.01810185185185185</v>
      </c>
      <c r="H41" s="4">
        <v>0.030555555555555555</v>
      </c>
      <c r="I41">
        <v>74</v>
      </c>
    </row>
    <row r="42" spans="1:9" ht="14.25" customHeight="1">
      <c r="A42">
        <v>41</v>
      </c>
      <c r="B42">
        <v>969</v>
      </c>
      <c r="C42" t="s">
        <v>61</v>
      </c>
      <c r="D42" t="s">
        <v>62</v>
      </c>
      <c r="E42" t="s">
        <v>18</v>
      </c>
      <c r="F42" s="4">
        <v>0.01230324074074074</v>
      </c>
      <c r="G42" s="4">
        <f t="shared" si="0"/>
        <v>0.01922453703703704</v>
      </c>
      <c r="H42" s="4">
        <v>0.03152777777777778</v>
      </c>
      <c r="I42">
        <v>87</v>
      </c>
    </row>
    <row r="43" spans="1:9" ht="14.25" customHeight="1">
      <c r="A43">
        <v>42</v>
      </c>
      <c r="B43">
        <v>930</v>
      </c>
      <c r="C43" t="s">
        <v>57</v>
      </c>
      <c r="D43" t="s">
        <v>58</v>
      </c>
      <c r="E43" t="s">
        <v>18</v>
      </c>
      <c r="F43" s="4">
        <v>0.013298611111111112</v>
      </c>
      <c r="G43" s="4">
        <f t="shared" si="0"/>
        <v>0.018622685185185183</v>
      </c>
      <c r="H43" s="4">
        <v>0.031921296296296295</v>
      </c>
      <c r="I43">
        <v>86</v>
      </c>
    </row>
    <row r="44" spans="1:9" ht="14.25" customHeight="1">
      <c r="A44">
        <v>43</v>
      </c>
      <c r="B44">
        <v>905</v>
      </c>
      <c r="C44" t="s">
        <v>63</v>
      </c>
      <c r="D44" t="s">
        <v>64</v>
      </c>
      <c r="E44" t="s">
        <v>18</v>
      </c>
      <c r="F44" s="4">
        <v>0.014606481481481482</v>
      </c>
      <c r="G44" s="4">
        <f t="shared" si="0"/>
        <v>0.017534722222222215</v>
      </c>
      <c r="H44" s="4">
        <v>0.0321412037037037</v>
      </c>
      <c r="I44">
        <v>85</v>
      </c>
    </row>
    <row r="45" spans="1:9" ht="14.25" customHeight="1">
      <c r="A45">
        <v>44</v>
      </c>
      <c r="B45">
        <v>1154</v>
      </c>
      <c r="C45" t="s">
        <v>173</v>
      </c>
      <c r="D45" t="s">
        <v>52</v>
      </c>
      <c r="E45" t="s">
        <v>31</v>
      </c>
      <c r="F45" s="4">
        <v>0.013495370370370371</v>
      </c>
      <c r="G45" s="4">
        <f t="shared" si="0"/>
        <v>0.01879629629629629</v>
      </c>
      <c r="H45" s="4">
        <v>0.03229166666666666</v>
      </c>
      <c r="I45">
        <v>73</v>
      </c>
    </row>
    <row r="46" spans="3:8" ht="14.25" customHeight="1">
      <c r="C46" t="s">
        <v>285</v>
      </c>
      <c r="D46" t="s">
        <v>286</v>
      </c>
      <c r="E46" t="s">
        <v>18</v>
      </c>
      <c r="F46" s="4">
        <v>0.00960648148148148</v>
      </c>
      <c r="H46" s="10" t="s">
        <v>107</v>
      </c>
    </row>
    <row r="47" spans="2:9" ht="14.25" customHeight="1">
      <c r="B47">
        <v>933</v>
      </c>
      <c r="C47" t="s">
        <v>150</v>
      </c>
      <c r="D47" t="s">
        <v>151</v>
      </c>
      <c r="E47" t="s">
        <v>31</v>
      </c>
      <c r="F47" s="4">
        <v>0.010034722222222223</v>
      </c>
      <c r="H47" s="10" t="s">
        <v>107</v>
      </c>
      <c r="I47" s="2"/>
    </row>
    <row r="48" spans="2:9" ht="14.25" customHeight="1">
      <c r="B48">
        <v>948</v>
      </c>
      <c r="C48" t="s">
        <v>21</v>
      </c>
      <c r="D48" t="s">
        <v>22</v>
      </c>
      <c r="E48" t="s">
        <v>18</v>
      </c>
      <c r="H48" s="4" t="s">
        <v>8</v>
      </c>
      <c r="I48" s="2" t="s">
        <v>48</v>
      </c>
    </row>
    <row r="49" spans="2:9" ht="14.25" customHeight="1">
      <c r="B49">
        <v>980</v>
      </c>
      <c r="C49" t="s">
        <v>220</v>
      </c>
      <c r="D49" t="s">
        <v>56</v>
      </c>
      <c r="E49" t="s">
        <v>18</v>
      </c>
      <c r="H49" s="4" t="s">
        <v>8</v>
      </c>
      <c r="I49" s="2" t="s">
        <v>48</v>
      </c>
    </row>
    <row r="50" spans="2:9" ht="14.25" customHeight="1">
      <c r="B50">
        <v>993</v>
      </c>
      <c r="C50" t="s">
        <v>42</v>
      </c>
      <c r="D50" t="s">
        <v>43</v>
      </c>
      <c r="E50" t="s">
        <v>18</v>
      </c>
      <c r="H50" s="4" t="s">
        <v>8</v>
      </c>
      <c r="I50" s="2" t="s">
        <v>48</v>
      </c>
    </row>
    <row r="51" spans="2:9" ht="14.25" customHeight="1">
      <c r="B51">
        <v>923</v>
      </c>
      <c r="C51" t="s">
        <v>130</v>
      </c>
      <c r="D51" t="s">
        <v>132</v>
      </c>
      <c r="E51" t="s">
        <v>31</v>
      </c>
      <c r="H51" s="4" t="s">
        <v>8</v>
      </c>
      <c r="I51" s="2" t="s">
        <v>48</v>
      </c>
    </row>
    <row r="52" spans="2:9" ht="14.25" customHeight="1">
      <c r="B52">
        <v>951</v>
      </c>
      <c r="C52" t="s">
        <v>135</v>
      </c>
      <c r="D52" t="s">
        <v>17</v>
      </c>
      <c r="E52" t="s">
        <v>31</v>
      </c>
      <c r="H52" s="4" t="s">
        <v>8</v>
      </c>
      <c r="I52" s="2" t="s">
        <v>48</v>
      </c>
    </row>
    <row r="53" spans="2:9" ht="14.25" customHeight="1">
      <c r="B53">
        <v>971</v>
      </c>
      <c r="C53" t="s">
        <v>129</v>
      </c>
      <c r="D53" t="s">
        <v>33</v>
      </c>
      <c r="E53" t="s">
        <v>31</v>
      </c>
      <c r="H53" s="4" t="s">
        <v>8</v>
      </c>
      <c r="I53" s="2" t="s">
        <v>48</v>
      </c>
    </row>
    <row r="54" spans="2:9" ht="14.25" customHeight="1">
      <c r="B54">
        <v>985</v>
      </c>
      <c r="C54" t="s">
        <v>142</v>
      </c>
      <c r="D54" t="s">
        <v>143</v>
      </c>
      <c r="E54" t="s">
        <v>31</v>
      </c>
      <c r="H54" s="4" t="s">
        <v>8</v>
      </c>
      <c r="I54" s="2" t="s">
        <v>48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="80" zoomScaleNormal="80" workbookViewId="0" topLeftCell="A1">
      <selection activeCell="D25" sqref="D25"/>
    </sheetView>
  </sheetViews>
  <sheetFormatPr defaultColWidth="11.421875" defaultRowHeight="12.75"/>
  <cols>
    <col min="1" max="1" width="6.28125" style="12" customWidth="1"/>
    <col min="2" max="2" width="8.421875" style="12" customWidth="1"/>
    <col min="3" max="3" width="8.421875" style="13" customWidth="1"/>
    <col min="4" max="4" width="10.421875" style="13" customWidth="1"/>
    <col min="5" max="5" width="4.7109375" style="13" customWidth="1"/>
    <col min="6" max="6" width="10.140625" style="14" customWidth="1"/>
    <col min="7" max="7" width="9.8515625" style="14" customWidth="1"/>
    <col min="8" max="8" width="7.57421875" style="15" customWidth="1"/>
    <col min="9" max="9" width="7.140625" style="16" customWidth="1"/>
    <col min="10" max="16384" width="11.57421875" style="0" customWidth="1"/>
  </cols>
  <sheetData>
    <row r="1" spans="1:9" ht="14.25">
      <c r="A1" s="17" t="s">
        <v>198</v>
      </c>
      <c r="B1" s="17" t="s">
        <v>2</v>
      </c>
      <c r="C1" s="18" t="s">
        <v>3</v>
      </c>
      <c r="D1" s="18" t="s">
        <v>4</v>
      </c>
      <c r="E1" s="18" t="s">
        <v>5</v>
      </c>
      <c r="F1" s="19" t="s">
        <v>287</v>
      </c>
      <c r="G1" s="19" t="s">
        <v>201</v>
      </c>
      <c r="H1" s="19" t="s">
        <v>202</v>
      </c>
      <c r="I1" s="17" t="s">
        <v>203</v>
      </c>
    </row>
    <row r="2" spans="1:9" ht="14.25">
      <c r="A2" s="12">
        <v>1</v>
      </c>
      <c r="B2" s="12">
        <v>932</v>
      </c>
      <c r="C2" s="13" t="s">
        <v>110</v>
      </c>
      <c r="D2" s="13" t="s">
        <v>111</v>
      </c>
      <c r="E2" s="13" t="s">
        <v>31</v>
      </c>
      <c r="F2" s="14">
        <v>0.008240740740740741</v>
      </c>
      <c r="G2" s="14">
        <f aca="true" t="shared" si="0" ref="G2:G26">H2-F2</f>
        <v>0.01228009259259259</v>
      </c>
      <c r="H2" s="14">
        <v>0.020520833333333332</v>
      </c>
      <c r="I2" s="20">
        <v>100</v>
      </c>
    </row>
    <row r="3" spans="1:9" ht="14.25">
      <c r="A3" s="12">
        <v>2</v>
      </c>
      <c r="B3" s="12">
        <v>975</v>
      </c>
      <c r="C3" s="13" t="s">
        <v>112</v>
      </c>
      <c r="D3" s="13" t="s">
        <v>113</v>
      </c>
      <c r="E3" s="13" t="s">
        <v>31</v>
      </c>
      <c r="F3" s="14">
        <v>0.008101851851851851</v>
      </c>
      <c r="G3" s="14">
        <f t="shared" si="0"/>
        <v>0.013159722222222224</v>
      </c>
      <c r="H3" s="14">
        <v>0.021261574074074075</v>
      </c>
      <c r="I3" s="20">
        <v>99</v>
      </c>
    </row>
    <row r="4" spans="1:9" ht="14.25">
      <c r="A4" s="12">
        <v>3</v>
      </c>
      <c r="B4" s="12">
        <v>902</v>
      </c>
      <c r="C4" s="13" t="s">
        <v>29</v>
      </c>
      <c r="D4" s="13" t="s">
        <v>30</v>
      </c>
      <c r="E4" s="13" t="s">
        <v>31</v>
      </c>
      <c r="F4" s="14">
        <v>0.008113425925925927</v>
      </c>
      <c r="G4" s="14">
        <f t="shared" si="0"/>
        <v>0.013449074074074072</v>
      </c>
      <c r="H4" s="14">
        <v>0.0215625</v>
      </c>
      <c r="I4" s="20">
        <v>98</v>
      </c>
    </row>
    <row r="5" spans="1:9" ht="14.25">
      <c r="A5" s="12">
        <v>4</v>
      </c>
      <c r="B5" s="12">
        <v>947</v>
      </c>
      <c r="C5" s="13" t="s">
        <v>32</v>
      </c>
      <c r="D5" s="13" t="s">
        <v>33</v>
      </c>
      <c r="E5" s="13" t="s">
        <v>31</v>
      </c>
      <c r="F5" s="14">
        <v>0.008148148148148147</v>
      </c>
      <c r="G5" s="14">
        <f t="shared" si="0"/>
        <v>0.013738425925925928</v>
      </c>
      <c r="H5" s="14">
        <v>0.021886574074074076</v>
      </c>
      <c r="I5" s="20">
        <v>97</v>
      </c>
    </row>
    <row r="6" spans="1:9" ht="14.25">
      <c r="A6" s="12">
        <v>5</v>
      </c>
      <c r="B6" s="12">
        <v>949</v>
      </c>
      <c r="C6" s="13" t="s">
        <v>28</v>
      </c>
      <c r="D6" s="13" t="s">
        <v>22</v>
      </c>
      <c r="E6" s="13" t="s">
        <v>31</v>
      </c>
      <c r="F6" s="14">
        <v>0.008483796296296297</v>
      </c>
      <c r="G6" s="14">
        <f t="shared" si="0"/>
        <v>0.013877314814814813</v>
      </c>
      <c r="H6" s="14">
        <v>0.02236111111111111</v>
      </c>
      <c r="I6" s="20">
        <v>96</v>
      </c>
    </row>
    <row r="7" spans="1:9" ht="14.25">
      <c r="A7" s="12">
        <v>6</v>
      </c>
      <c r="B7" s="12">
        <v>1160</v>
      </c>
      <c r="C7" s="13" t="s">
        <v>288</v>
      </c>
      <c r="D7" s="13" t="s">
        <v>289</v>
      </c>
      <c r="E7" s="13" t="s">
        <v>31</v>
      </c>
      <c r="F7" s="14">
        <v>0.00818287037037037</v>
      </c>
      <c r="G7" s="14">
        <f t="shared" si="0"/>
        <v>0.014293981481481482</v>
      </c>
      <c r="H7" s="14">
        <v>0.022476851851851852</v>
      </c>
      <c r="I7" s="20">
        <v>95</v>
      </c>
    </row>
    <row r="8" spans="1:9" ht="14.25">
      <c r="A8" s="12">
        <v>7</v>
      </c>
      <c r="B8" s="12">
        <v>982</v>
      </c>
      <c r="C8" s="13" t="s">
        <v>114</v>
      </c>
      <c r="D8" s="13" t="s">
        <v>115</v>
      </c>
      <c r="E8" s="13" t="s">
        <v>31</v>
      </c>
      <c r="F8" s="14">
        <v>0.009571759259259259</v>
      </c>
      <c r="G8" s="14">
        <f t="shared" si="0"/>
        <v>0.013368055555555557</v>
      </c>
      <c r="H8" s="14">
        <v>0.022939814814814816</v>
      </c>
      <c r="I8" s="20">
        <v>94</v>
      </c>
    </row>
    <row r="9" spans="1:9" ht="14.25">
      <c r="A9" s="12">
        <v>8</v>
      </c>
      <c r="B9" s="12">
        <v>936</v>
      </c>
      <c r="C9" s="13" t="s">
        <v>122</v>
      </c>
      <c r="D9" s="13" t="s">
        <v>123</v>
      </c>
      <c r="E9" s="13" t="s">
        <v>31</v>
      </c>
      <c r="F9" s="14">
        <v>0.010648148148148148</v>
      </c>
      <c r="G9" s="14">
        <f t="shared" si="0"/>
        <v>0.013414351851851853</v>
      </c>
      <c r="H9" s="14">
        <v>0.0240625</v>
      </c>
      <c r="I9" s="20">
        <v>93</v>
      </c>
    </row>
    <row r="10" spans="1:9" ht="14.25">
      <c r="A10" s="12">
        <v>9</v>
      </c>
      <c r="B10" s="12">
        <v>922</v>
      </c>
      <c r="C10" s="13" t="s">
        <v>124</v>
      </c>
      <c r="D10" s="13" t="s">
        <v>125</v>
      </c>
      <c r="E10" s="13" t="s">
        <v>31</v>
      </c>
      <c r="F10" s="14">
        <v>0.008287037037037037</v>
      </c>
      <c r="G10" s="14">
        <f t="shared" si="0"/>
        <v>0.01587962962962963</v>
      </c>
      <c r="H10" s="14">
        <v>0.024166666666666666</v>
      </c>
      <c r="I10" s="20">
        <v>92</v>
      </c>
    </row>
    <row r="11" spans="1:9" ht="14.25">
      <c r="A11" s="12">
        <v>10</v>
      </c>
      <c r="B11" s="12">
        <v>998</v>
      </c>
      <c r="C11" s="13" t="s">
        <v>118</v>
      </c>
      <c r="D11" s="13" t="s">
        <v>119</v>
      </c>
      <c r="E11" s="13" t="s">
        <v>31</v>
      </c>
      <c r="F11" s="14">
        <v>0.00917824074074074</v>
      </c>
      <c r="G11" s="14">
        <f t="shared" si="0"/>
        <v>0.015069444444444444</v>
      </c>
      <c r="H11" s="14">
        <v>0.024247685185185185</v>
      </c>
      <c r="I11" s="20">
        <v>91</v>
      </c>
    </row>
    <row r="12" spans="1:9" ht="14.25">
      <c r="A12" s="12">
        <v>12</v>
      </c>
      <c r="B12" s="12">
        <v>1161</v>
      </c>
      <c r="C12" s="13" t="s">
        <v>290</v>
      </c>
      <c r="D12" s="13" t="s">
        <v>291</v>
      </c>
      <c r="E12" s="13" t="s">
        <v>31</v>
      </c>
      <c r="F12" s="14">
        <v>0.00866898148148148</v>
      </c>
      <c r="G12" s="14">
        <f t="shared" si="0"/>
        <v>0.015856481481481485</v>
      </c>
      <c r="H12" s="14">
        <v>0.024525462962962964</v>
      </c>
      <c r="I12" s="20">
        <v>90</v>
      </c>
    </row>
    <row r="13" spans="1:9" ht="14.25">
      <c r="A13" s="12">
        <v>11</v>
      </c>
      <c r="B13" s="12">
        <v>1157</v>
      </c>
      <c r="C13" s="13" t="s">
        <v>175</v>
      </c>
      <c r="D13" s="13" t="s">
        <v>176</v>
      </c>
      <c r="E13" s="13" t="s">
        <v>31</v>
      </c>
      <c r="F13" s="14">
        <v>0.009756944444444445</v>
      </c>
      <c r="G13" s="14">
        <f t="shared" si="0"/>
        <v>0.01476851851851852</v>
      </c>
      <c r="H13" s="14">
        <v>0.024525462962962964</v>
      </c>
      <c r="I13" s="20">
        <v>89</v>
      </c>
    </row>
    <row r="14" spans="1:9" ht="14.25">
      <c r="A14" s="12">
        <v>13</v>
      </c>
      <c r="B14" s="12">
        <v>1156</v>
      </c>
      <c r="C14" s="13" t="s">
        <v>36</v>
      </c>
      <c r="D14" s="13" t="s">
        <v>37</v>
      </c>
      <c r="E14" s="13" t="s">
        <v>31</v>
      </c>
      <c r="F14" s="14">
        <v>0.009780092592592592</v>
      </c>
      <c r="G14" s="14">
        <f t="shared" si="0"/>
        <v>0.015150462962962965</v>
      </c>
      <c r="H14" s="14">
        <v>0.024930555555555556</v>
      </c>
      <c r="I14" s="20">
        <v>88</v>
      </c>
    </row>
    <row r="15" spans="1:9" ht="14.25">
      <c r="A15" s="12">
        <v>14</v>
      </c>
      <c r="B15" s="12">
        <v>993</v>
      </c>
      <c r="C15" s="13" t="s">
        <v>42</v>
      </c>
      <c r="D15" s="13" t="s">
        <v>43</v>
      </c>
      <c r="E15" s="13" t="s">
        <v>18</v>
      </c>
      <c r="F15" s="14">
        <v>0.009444444444444445</v>
      </c>
      <c r="G15" s="14">
        <f t="shared" si="0"/>
        <v>0.016331018518518516</v>
      </c>
      <c r="H15" s="14">
        <v>0.025775462962962962</v>
      </c>
      <c r="I15" s="21">
        <v>100</v>
      </c>
    </row>
    <row r="16" spans="1:9" ht="14.25">
      <c r="A16" s="12">
        <v>15</v>
      </c>
      <c r="B16" s="12">
        <v>923</v>
      </c>
      <c r="C16" s="13" t="s">
        <v>130</v>
      </c>
      <c r="D16" s="13" t="s">
        <v>132</v>
      </c>
      <c r="E16" s="13" t="s">
        <v>31</v>
      </c>
      <c r="F16" s="14">
        <v>0.01087962962962963</v>
      </c>
      <c r="G16" s="14">
        <f t="shared" si="0"/>
        <v>0.015613425925925925</v>
      </c>
      <c r="H16" s="14">
        <v>0.026493055555555554</v>
      </c>
      <c r="I16" s="20">
        <v>88</v>
      </c>
    </row>
    <row r="17" spans="1:9" ht="14.25">
      <c r="A17" s="12">
        <v>16</v>
      </c>
      <c r="B17" s="12">
        <v>977</v>
      </c>
      <c r="C17" s="13" t="s">
        <v>46</v>
      </c>
      <c r="D17" s="13" t="s">
        <v>47</v>
      </c>
      <c r="E17" s="13" t="s">
        <v>18</v>
      </c>
      <c r="F17" s="14">
        <v>0.01136574074074074</v>
      </c>
      <c r="G17" s="14">
        <f t="shared" si="0"/>
        <v>0.015324074074074075</v>
      </c>
      <c r="H17" s="14">
        <v>0.026689814814814816</v>
      </c>
      <c r="I17" s="20">
        <v>99</v>
      </c>
    </row>
    <row r="18" spans="1:9" ht="14.25">
      <c r="A18" s="12">
        <v>17</v>
      </c>
      <c r="B18" s="12">
        <v>979</v>
      </c>
      <c r="C18" s="13" t="s">
        <v>292</v>
      </c>
      <c r="D18" s="13" t="s">
        <v>165</v>
      </c>
      <c r="E18" s="13" t="s">
        <v>31</v>
      </c>
      <c r="F18" s="14">
        <v>0.012523148148148148</v>
      </c>
      <c r="G18" s="14">
        <f t="shared" si="0"/>
        <v>0.01471064814814815</v>
      </c>
      <c r="H18" s="14">
        <v>0.027233796296296298</v>
      </c>
      <c r="I18" s="20">
        <v>87</v>
      </c>
    </row>
    <row r="19" spans="1:9" ht="14.25">
      <c r="A19" s="12">
        <v>18</v>
      </c>
      <c r="B19" s="12">
        <v>948</v>
      </c>
      <c r="C19" s="13" t="s">
        <v>21</v>
      </c>
      <c r="D19" s="13" t="s">
        <v>22</v>
      </c>
      <c r="E19" s="13" t="s">
        <v>18</v>
      </c>
      <c r="F19" s="14">
        <v>0.010069444444444445</v>
      </c>
      <c r="G19" s="14">
        <f t="shared" si="0"/>
        <v>0.018194444444444444</v>
      </c>
      <c r="H19" s="14">
        <v>0.02826388888888889</v>
      </c>
      <c r="I19" s="21">
        <v>98</v>
      </c>
    </row>
    <row r="20" spans="1:9" ht="14.25">
      <c r="A20" s="12">
        <v>19</v>
      </c>
      <c r="B20" s="12">
        <v>987</v>
      </c>
      <c r="C20" s="13" t="s">
        <v>25</v>
      </c>
      <c r="D20" s="13" t="s">
        <v>26</v>
      </c>
      <c r="E20" s="13" t="s">
        <v>18</v>
      </c>
      <c r="F20" s="14">
        <v>0.009375</v>
      </c>
      <c r="G20" s="14">
        <f t="shared" si="0"/>
        <v>0.019236111111111114</v>
      </c>
      <c r="H20" s="14">
        <v>0.02861111111111111</v>
      </c>
      <c r="I20" s="20">
        <v>97</v>
      </c>
    </row>
    <row r="21" spans="1:9" ht="14.25">
      <c r="A21" s="12">
        <v>20</v>
      </c>
      <c r="B21" s="12">
        <v>942</v>
      </c>
      <c r="C21" s="13" t="s">
        <v>179</v>
      </c>
      <c r="D21" s="13" t="s">
        <v>180</v>
      </c>
      <c r="E21" s="13" t="s">
        <v>31</v>
      </c>
      <c r="F21" s="14">
        <v>0.012361111111111111</v>
      </c>
      <c r="G21" s="14">
        <f t="shared" si="0"/>
        <v>0.01667824074074074</v>
      </c>
      <c r="H21" s="14">
        <v>0.02903935185185185</v>
      </c>
      <c r="I21" s="20">
        <v>86</v>
      </c>
    </row>
    <row r="22" spans="1:9" ht="14.25">
      <c r="A22" s="12">
        <v>21</v>
      </c>
      <c r="B22" s="12">
        <v>1163</v>
      </c>
      <c r="C22" s="13" t="s">
        <v>75</v>
      </c>
      <c r="D22" s="13" t="s">
        <v>293</v>
      </c>
      <c r="E22" s="13" t="s">
        <v>18</v>
      </c>
      <c r="F22" s="14">
        <v>0.010300925925925925</v>
      </c>
      <c r="G22" s="14">
        <f t="shared" si="0"/>
        <v>0.019074074074074073</v>
      </c>
      <c r="H22" s="14">
        <v>0.029375</v>
      </c>
      <c r="I22" s="21">
        <v>96</v>
      </c>
    </row>
    <row r="23" spans="1:9" ht="14.25">
      <c r="A23" s="12">
        <v>22</v>
      </c>
      <c r="B23" s="12">
        <v>989</v>
      </c>
      <c r="C23" s="13" t="s">
        <v>23</v>
      </c>
      <c r="D23" s="13" t="s">
        <v>24</v>
      </c>
      <c r="E23" s="13" t="s">
        <v>18</v>
      </c>
      <c r="F23" s="14">
        <v>0.009664351851851851</v>
      </c>
      <c r="G23" s="14">
        <f t="shared" si="0"/>
        <v>0.020069444444444445</v>
      </c>
      <c r="H23" s="14">
        <v>0.029733796296296296</v>
      </c>
      <c r="I23" s="20">
        <v>95</v>
      </c>
    </row>
    <row r="24" spans="1:9" ht="14.25">
      <c r="A24" s="12">
        <v>23</v>
      </c>
      <c r="B24" s="12">
        <v>1154</v>
      </c>
      <c r="C24" s="13" t="s">
        <v>173</v>
      </c>
      <c r="D24" s="13" t="s">
        <v>52</v>
      </c>
      <c r="E24" s="13" t="s">
        <v>31</v>
      </c>
      <c r="F24" s="14">
        <v>0.013136574074074075</v>
      </c>
      <c r="G24" s="14">
        <f t="shared" si="0"/>
        <v>0.017719907407407406</v>
      </c>
      <c r="H24" s="14">
        <v>0.03085648148148148</v>
      </c>
      <c r="I24" s="20">
        <v>85</v>
      </c>
    </row>
    <row r="25" spans="1:9" ht="14.25">
      <c r="A25" s="12">
        <v>24</v>
      </c>
      <c r="B25" s="12">
        <v>930</v>
      </c>
      <c r="C25" s="13" t="s">
        <v>57</v>
      </c>
      <c r="D25" s="13" t="s">
        <v>58</v>
      </c>
      <c r="E25" s="13" t="s">
        <v>18</v>
      </c>
      <c r="F25" s="14">
        <v>0.013622685185185186</v>
      </c>
      <c r="G25" s="14">
        <f t="shared" si="0"/>
        <v>0.017766203703703704</v>
      </c>
      <c r="H25" s="14">
        <v>0.03138888888888889</v>
      </c>
      <c r="I25" s="21">
        <v>94</v>
      </c>
    </row>
    <row r="26" spans="1:9" ht="14.25">
      <c r="A26" s="12">
        <v>25</v>
      </c>
      <c r="B26" s="12">
        <v>969</v>
      </c>
      <c r="C26" s="13" t="s">
        <v>225</v>
      </c>
      <c r="D26" s="13" t="s">
        <v>62</v>
      </c>
      <c r="E26" s="13" t="s">
        <v>18</v>
      </c>
      <c r="F26" s="14">
        <v>0.013310185185185185</v>
      </c>
      <c r="G26" s="14">
        <f t="shared" si="0"/>
        <v>0.018738425925925926</v>
      </c>
      <c r="H26" s="14">
        <v>0.03204861111111111</v>
      </c>
      <c r="I26" s="20">
        <v>93</v>
      </c>
    </row>
    <row r="27" spans="2:9" ht="14.25">
      <c r="B27" s="12">
        <v>967</v>
      </c>
      <c r="C27" s="13" t="s">
        <v>85</v>
      </c>
      <c r="D27" s="13" t="s">
        <v>86</v>
      </c>
      <c r="E27" s="13" t="s">
        <v>18</v>
      </c>
      <c r="F27" s="14">
        <v>0.010983796296296297</v>
      </c>
      <c r="G27" s="14" t="s">
        <v>294</v>
      </c>
      <c r="H27" s="22"/>
      <c r="I27" s="20"/>
    </row>
    <row r="28" spans="3:9" ht="14.25">
      <c r="C28" s="13" t="s">
        <v>285</v>
      </c>
      <c r="D28" s="13" t="s">
        <v>286</v>
      </c>
      <c r="E28" s="13" t="s">
        <v>18</v>
      </c>
      <c r="F28" s="14">
        <v>0.010983796296296297</v>
      </c>
      <c r="G28" s="14" t="s">
        <v>294</v>
      </c>
      <c r="H28" s="22"/>
      <c r="I28" s="20"/>
    </row>
    <row r="29" spans="2:9" ht="14.25">
      <c r="B29" s="12">
        <v>1162</v>
      </c>
      <c r="C29" s="13" t="s">
        <v>295</v>
      </c>
      <c r="D29" s="13" t="s">
        <v>296</v>
      </c>
      <c r="E29" s="13" t="s">
        <v>18</v>
      </c>
      <c r="F29" s="14">
        <v>0.013622685185185186</v>
      </c>
      <c r="G29" s="14" t="s">
        <v>294</v>
      </c>
      <c r="H29" s="22"/>
      <c r="I29" s="20"/>
    </row>
    <row r="30" spans="1:9" ht="14.25">
      <c r="A30" s="12" t="s">
        <v>48</v>
      </c>
      <c r="B30" s="12">
        <v>945</v>
      </c>
      <c r="C30" s="13" t="s">
        <v>297</v>
      </c>
      <c r="D30" s="13" t="s">
        <v>50</v>
      </c>
      <c r="H30" s="22"/>
      <c r="I30" s="21" t="s">
        <v>48</v>
      </c>
    </row>
    <row r="31" spans="1:9" ht="14.25">
      <c r="A31" s="12" t="s">
        <v>48</v>
      </c>
      <c r="B31" s="12">
        <v>976</v>
      </c>
      <c r="C31" s="13" t="s">
        <v>19</v>
      </c>
      <c r="D31" s="13" t="s">
        <v>20</v>
      </c>
      <c r="H31" s="22"/>
      <c r="I31" s="21" t="s">
        <v>48</v>
      </c>
    </row>
    <row r="32" spans="1:9" ht="14.25">
      <c r="A32" s="12" t="s">
        <v>48</v>
      </c>
      <c r="B32" s="12">
        <v>903</v>
      </c>
      <c r="C32" s="13" t="s">
        <v>298</v>
      </c>
      <c r="D32" s="13" t="s">
        <v>30</v>
      </c>
      <c r="H32" s="22"/>
      <c r="I32" s="21" t="s">
        <v>48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Donovan, Fiona - Galway P.C.C.C., Health Promotion</dc:creator>
  <cp:keywords/>
  <dc:description/>
  <cp:lastModifiedBy/>
  <dcterms:created xsi:type="dcterms:W3CDTF">2017-06-13T21:48:39Z</dcterms:created>
  <dcterms:modified xsi:type="dcterms:W3CDTF">2017-08-16T12:48:27Z</dcterms:modified>
  <cp:category/>
  <cp:version/>
  <cp:contentType/>
  <cp:contentStatus/>
  <cp:revision>25</cp:revision>
</cp:coreProperties>
</file>